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D:\MyDoc\Documents\К Бюджету\К бюджету 2023\Шушенское пгт 2023\"/>
    </mc:Choice>
  </mc:AlternateContent>
  <xr:revisionPtr revIDLastSave="0" documentId="13_ncr:1_{799E3F9C-11FD-4602-B358-199BB1C868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0" i="1" l="1"/>
  <c r="I250" i="1"/>
  <c r="H250" i="1"/>
  <c r="G250" i="1"/>
  <c r="E45" i="1"/>
  <c r="E168" i="1"/>
  <c r="F92" i="1" l="1"/>
  <c r="G92" i="1"/>
  <c r="H92" i="1" s="1"/>
  <c r="I92" i="1" s="1"/>
  <c r="J92" i="1" s="1"/>
  <c r="I75" i="1"/>
  <c r="J75" i="1"/>
  <c r="H75" i="1"/>
  <c r="G75" i="1"/>
  <c r="E75" i="1"/>
  <c r="I73" i="1"/>
  <c r="J73" i="1"/>
  <c r="H73" i="1"/>
  <c r="G73" i="1"/>
  <c r="E73" i="1"/>
  <c r="I71" i="1"/>
  <c r="J71" i="1"/>
  <c r="H71" i="1"/>
  <c r="G71" i="1"/>
  <c r="E71" i="1"/>
  <c r="F30" i="1" l="1"/>
  <c r="F12" i="1"/>
  <c r="G37" i="1" l="1"/>
  <c r="J37" i="1"/>
  <c r="I37" i="1"/>
  <c r="H37" i="1"/>
  <c r="E37" i="1"/>
  <c r="J30" i="1"/>
  <c r="I30" i="1"/>
  <c r="H30" i="1"/>
  <c r="G30" i="1"/>
  <c r="E30" i="1"/>
  <c r="D30" i="1"/>
  <c r="D24" i="1"/>
  <c r="F23" i="1"/>
  <c r="J23" i="1"/>
  <c r="I23" i="1"/>
  <c r="H23" i="1"/>
  <c r="G23" i="1"/>
  <c r="E23" i="1"/>
  <c r="E24" i="1" s="1"/>
  <c r="D23" i="1"/>
  <c r="E21" i="1"/>
  <c r="D21" i="1"/>
  <c r="D18" i="1"/>
  <c r="E18" i="1"/>
  <c r="E94" i="1" l="1"/>
  <c r="F94" i="1"/>
  <c r="G94" i="1"/>
  <c r="H94" i="1"/>
  <c r="I94" i="1"/>
  <c r="J94" i="1"/>
  <c r="D94" i="1"/>
  <c r="J49" i="1" l="1"/>
  <c r="E181" i="1"/>
  <c r="F181" i="1"/>
  <c r="G181" i="1"/>
  <c r="H181" i="1"/>
  <c r="I181" i="1"/>
  <c r="J181" i="1"/>
  <c r="D181" i="1"/>
  <c r="F168" i="1"/>
  <c r="G168" i="1"/>
  <c r="H168" i="1"/>
  <c r="I168" i="1"/>
  <c r="J168" i="1"/>
  <c r="D168" i="1"/>
  <c r="E124" i="1" l="1"/>
  <c r="F124" i="1"/>
  <c r="G124" i="1"/>
  <c r="H124" i="1"/>
  <c r="I124" i="1"/>
  <c r="J124" i="1"/>
  <c r="D124" i="1"/>
  <c r="E115" i="1"/>
  <c r="F115" i="1"/>
  <c r="G115" i="1"/>
  <c r="H115" i="1"/>
  <c r="I115" i="1"/>
  <c r="J115" i="1"/>
  <c r="D115" i="1"/>
  <c r="I93" i="1" l="1"/>
  <c r="J93" i="1"/>
  <c r="H93" i="1"/>
  <c r="G93" i="1"/>
  <c r="E93" i="1"/>
  <c r="J65" i="1"/>
  <c r="I65" i="1"/>
  <c r="H65" i="1"/>
  <c r="G65" i="1"/>
  <c r="E65" i="1"/>
  <c r="I63" i="1"/>
  <c r="J63" i="1"/>
  <c r="H63" i="1"/>
  <c r="G63" i="1"/>
  <c r="E63" i="1"/>
  <c r="E57" i="1"/>
  <c r="F57" i="1"/>
  <c r="G57" i="1"/>
  <c r="H57" i="1"/>
  <c r="I57" i="1"/>
  <c r="J57" i="1"/>
  <c r="D57" i="1"/>
  <c r="E56" i="1"/>
  <c r="F56" i="1"/>
  <c r="G56" i="1"/>
  <c r="H56" i="1"/>
  <c r="I56" i="1"/>
  <c r="J56" i="1"/>
  <c r="D56" i="1"/>
  <c r="E55" i="1"/>
  <c r="F55" i="1"/>
  <c r="G55" i="1"/>
  <c r="H55" i="1"/>
  <c r="I55" i="1"/>
  <c r="J55" i="1"/>
  <c r="D55" i="1"/>
  <c r="E53" i="1"/>
  <c r="F53" i="1"/>
  <c r="G53" i="1"/>
  <c r="H53" i="1"/>
  <c r="I53" i="1"/>
  <c r="J53" i="1"/>
  <c r="D53" i="1"/>
  <c r="E50" i="1"/>
  <c r="F50" i="1"/>
  <c r="G50" i="1"/>
  <c r="H50" i="1"/>
  <c r="I50" i="1"/>
  <c r="J50" i="1"/>
  <c r="D50" i="1"/>
  <c r="I49" i="1"/>
  <c r="H49" i="1"/>
  <c r="G49" i="1"/>
  <c r="E49" i="1"/>
  <c r="E46" i="1"/>
  <c r="F46" i="1"/>
  <c r="G46" i="1"/>
  <c r="H46" i="1"/>
  <c r="I46" i="1"/>
  <c r="J46" i="1"/>
  <c r="D46" i="1"/>
  <c r="I39" i="1" l="1"/>
  <c r="J39" i="1"/>
  <c r="H39" i="1"/>
  <c r="G39" i="1"/>
  <c r="E39" i="1"/>
  <c r="F24" i="1" l="1"/>
  <c r="F21" i="1"/>
  <c r="F18" i="1"/>
  <c r="E31" i="1"/>
  <c r="F31" i="1"/>
  <c r="G31" i="1"/>
  <c r="H31" i="1"/>
  <c r="I31" i="1"/>
  <c r="J31" i="1"/>
  <c r="D31" i="1"/>
  <c r="E29" i="1"/>
  <c r="F29" i="1"/>
  <c r="G29" i="1"/>
  <c r="H29" i="1"/>
  <c r="I29" i="1"/>
  <c r="J29" i="1"/>
  <c r="D29" i="1"/>
  <c r="E27" i="1"/>
  <c r="F27" i="1"/>
  <c r="G27" i="1"/>
  <c r="H27" i="1"/>
  <c r="I27" i="1"/>
  <c r="J27" i="1"/>
  <c r="D27" i="1"/>
  <c r="H24" i="1"/>
  <c r="I24" i="1"/>
  <c r="J24" i="1"/>
  <c r="G24" i="1"/>
  <c r="H21" i="1"/>
  <c r="I21" i="1"/>
  <c r="J21" i="1"/>
  <c r="G21" i="1"/>
  <c r="H18" i="1"/>
  <c r="I18" i="1"/>
  <c r="J18" i="1"/>
  <c r="G18" i="1"/>
  <c r="I13" i="1"/>
  <c r="J13" i="1"/>
  <c r="H13" i="1"/>
  <c r="G13" i="1"/>
  <c r="E13" i="1"/>
</calcChain>
</file>

<file path=xl/sharedStrings.xml><?xml version="1.0" encoding="utf-8"?>
<sst xmlns="http://schemas.openxmlformats.org/spreadsheetml/2006/main" count="761" uniqueCount="544">
  <si>
    <t>%</t>
  </si>
  <si>
    <t>1</t>
  </si>
  <si>
    <t>5</t>
  </si>
  <si>
    <t>6</t>
  </si>
  <si>
    <t>8</t>
  </si>
  <si>
    <t>9</t>
  </si>
  <si>
    <t>10</t>
  </si>
  <si>
    <t>11</t>
  </si>
  <si>
    <t>I.</t>
  </si>
  <si>
    <t>1.1</t>
  </si>
  <si>
    <t>5.1</t>
  </si>
  <si>
    <t>5.2</t>
  </si>
  <si>
    <t>5.3</t>
  </si>
  <si>
    <t>5.4</t>
  </si>
  <si>
    <t>9.6</t>
  </si>
  <si>
    <t>9.7</t>
  </si>
  <si>
    <t>9.9</t>
  </si>
  <si>
    <t>II.</t>
  </si>
  <si>
    <t>IV.</t>
  </si>
  <si>
    <t>VI.</t>
  </si>
  <si>
    <t>га</t>
  </si>
  <si>
    <t>км</t>
  </si>
  <si>
    <t>10.1</t>
  </si>
  <si>
    <t>2020</t>
  </si>
  <si>
    <t>2021</t>
  </si>
  <si>
    <t>2022</t>
  </si>
  <si>
    <t>2023</t>
  </si>
  <si>
    <t>2024</t>
  </si>
  <si>
    <t>9.10</t>
  </si>
  <si>
    <t>III.</t>
  </si>
  <si>
    <t>ед.</t>
  </si>
  <si>
    <t>мест</t>
  </si>
  <si>
    <t>руб.</t>
  </si>
  <si>
    <t>тонн</t>
  </si>
  <si>
    <t>чел.</t>
  </si>
  <si>
    <t>Отчет</t>
  </si>
  <si>
    <t>Дороги</t>
  </si>
  <si>
    <t>Оценка</t>
  </si>
  <si>
    <t>кв. м.</t>
  </si>
  <si>
    <t>ФИНАНСЫ</t>
  </si>
  <si>
    <t>тыс. га</t>
  </si>
  <si>
    <t>Миграция</t>
  </si>
  <si>
    <t>Население</t>
  </si>
  <si>
    <t>Транспорт</t>
  </si>
  <si>
    <t>тыс. Гкал</t>
  </si>
  <si>
    <t>тыс. руб.</t>
  </si>
  <si>
    <t>Инвестиции</t>
  </si>
  <si>
    <t>Смертность</t>
  </si>
  <si>
    <t>Территория</t>
  </si>
  <si>
    <t>Образование</t>
  </si>
  <si>
    <t>Рождаемость</t>
  </si>
  <si>
    <t>тыс. кв. м.</t>
  </si>
  <si>
    <t>тыс. куб. м.</t>
  </si>
  <si>
    <t>Строительство</t>
  </si>
  <si>
    <t>Уровень жизни</t>
  </si>
  <si>
    <t>Площадь земель</t>
  </si>
  <si>
    <t>Общее образование</t>
  </si>
  <si>
    <t>Доходы организаций</t>
  </si>
  <si>
    <t>Объем отпуска воды</t>
  </si>
  <si>
    <t>Пассажироперевозки</t>
  </si>
  <si>
    <t>Естественный прирост</t>
  </si>
  <si>
    <t>Пропущено сточных вод</t>
  </si>
  <si>
    <t>Численность населения</t>
  </si>
  <si>
    <t>Дошкольное образование</t>
  </si>
  <si>
    <t>Коммунальное хозяйство</t>
  </si>
  <si>
    <t>Культура, отдых и досуг</t>
  </si>
  <si>
    <t>Охрана окружающей среды</t>
  </si>
  <si>
    <t>КАЧЕСТВО ЖИЗНИ НАСЕЛЕНИЯ</t>
  </si>
  <si>
    <t>Промышленное производство</t>
  </si>
  <si>
    <t>Гидротехнические сооружения</t>
  </si>
  <si>
    <t>Физическая культура и спорт</t>
  </si>
  <si>
    <t>Производство товаров и услуг</t>
  </si>
  <si>
    <t>Численность умерших за период</t>
  </si>
  <si>
    <t>Объем отпуска тепловой энергии</t>
  </si>
  <si>
    <t>Прибыль прибыльных организаций</t>
  </si>
  <si>
    <t>Торговля, общественное питание</t>
  </si>
  <si>
    <t>Количество автобусных маршрутов</t>
  </si>
  <si>
    <t>ОБЩАЯ ХАРАКТЕРИСТИКА ТЕРРИТОРИИ</t>
  </si>
  <si>
    <t>Среднемесячная заработная плата</t>
  </si>
  <si>
    <t>Количество детских школ искусств</t>
  </si>
  <si>
    <t>Численность родившихся за период</t>
  </si>
  <si>
    <t>Протяженность автобусных маршрутов</t>
  </si>
  <si>
    <t>Денежные доходы и расходы населения</t>
  </si>
  <si>
    <t>Объем отпуска коммунального ресурса:</t>
  </si>
  <si>
    <t>Количество детских художественных школ</t>
  </si>
  <si>
    <t>Количество многоквартирных жилых домов</t>
  </si>
  <si>
    <t>ПРОИЗВОДСТВЕННАЯ ДЕЯТЕЛЬНОСТЬ И УСЛУГИ</t>
  </si>
  <si>
    <t>Предоставление платных услуг населению</t>
  </si>
  <si>
    <t>Учреждения дополнительного образования</t>
  </si>
  <si>
    <t>Среднедушевой денежный доход (за месяц)</t>
  </si>
  <si>
    <t>Миграционный прирост (снижение) населения</t>
  </si>
  <si>
    <t>Численность выбывшего населения за период</t>
  </si>
  <si>
    <t>Количество товариществ собственников жилья</t>
  </si>
  <si>
    <t>ПРЕДОТВРАЩЕНИЕ НЕГАТИВНОГО ВОЗДЕЙСТВИЯ ВОД</t>
  </si>
  <si>
    <t>Численность прибывшего населения за период</t>
  </si>
  <si>
    <t>Многоквартирные жилые дома на конец периода</t>
  </si>
  <si>
    <t>ПРИРОДНЫЕ РЕСУРСЫ И ОХРАНА ОКРУЖАЮЩЕЙ СРЕДЫ</t>
  </si>
  <si>
    <t>Вывезено за год твердых коммунальных отходов</t>
  </si>
  <si>
    <t>Естественный прирост (+), убыль (-) населения</t>
  </si>
  <si>
    <t>Финансовый результат деятельности организаций</t>
  </si>
  <si>
    <t>Количество организаций коммунального комплекса</t>
  </si>
  <si>
    <t>Количество гидротехнических сооружений бесхозяйных</t>
  </si>
  <si>
    <t>Численность постоянного населения, на начало периода</t>
  </si>
  <si>
    <t>Общая площадь жилищного фонда всех форм собственности</t>
  </si>
  <si>
    <t>Улучшение жилищных условий населения на конец периода</t>
  </si>
  <si>
    <t>Жилищный фонд по формам собственности на конец периода</t>
  </si>
  <si>
    <t>Сальдированный финансовый результат (прибыль - убыток)</t>
  </si>
  <si>
    <t>Численность постоянного населения, в среднем за период</t>
  </si>
  <si>
    <t>Численность умерших за период на 1 тыс. человек населения</t>
  </si>
  <si>
    <t>Количество общедоступных библиотек всех форм собственности</t>
  </si>
  <si>
    <t>Гидротехнические сооружения по уровню технического состояния</t>
  </si>
  <si>
    <t>Количество учреждений музейного типа всех форм собственности</t>
  </si>
  <si>
    <t>Основные показатели реформы в жилищно-коммунальном хозяйстве</t>
  </si>
  <si>
    <t>Численность родившихся за период на 1 тыс. человек населения</t>
  </si>
  <si>
    <t>Количество гидротехнических сооружений всех форм собственности</t>
  </si>
  <si>
    <t>Коэффициент естественного прироста на 1 тыс. человек населения</t>
  </si>
  <si>
    <t>Количество гидротехнических сооружений, требующих реконструкции</t>
  </si>
  <si>
    <t>Общая площадь малоэтажных жилых домов, введенных в эксплуатацию</t>
  </si>
  <si>
    <t>Удельный вес прибыльных организаций от общего числа организаций</t>
  </si>
  <si>
    <t>Численность граждан, переселенных из аварийного жилищного фонда</t>
  </si>
  <si>
    <t>Количество гидротехнических сооружений частной формы собственности</t>
  </si>
  <si>
    <t>Количество гидротехнических сооружений, требующих текущего ремонта</t>
  </si>
  <si>
    <t>Количество общедоступных библиотек муниципальной формы собственности</t>
  </si>
  <si>
    <t>Коэффициент выбывшего за год населения, на 10 тыс. человек населения</t>
  </si>
  <si>
    <t>Коэффициент прибывшего за год населения, на 10 тыс. человек населения</t>
  </si>
  <si>
    <t>Количество гидротехнических сооружений, требующих капитального ремонта</t>
  </si>
  <si>
    <t>Объем отгруженной продукции организаций (по чистым видам деятельности)</t>
  </si>
  <si>
    <t>Общая площадь жилых домов, введенных в эксплуатацию юридическими лицами</t>
  </si>
  <si>
    <t>Среднемесячная заработная плата работников по полному кругу организаций</t>
  </si>
  <si>
    <t>Количество гидротехнических сооружений муниципальной формы собственности</t>
  </si>
  <si>
    <t>Количество организаций культурно-досугового типа всех форм собственности</t>
  </si>
  <si>
    <t>Общая площадь жилых домов экономического класса, введенных в эксплуатацию</t>
  </si>
  <si>
    <t>Уровень фактической обеспеченности библиотеками от нормативной потребности</t>
  </si>
  <si>
    <t>Одиночная протяженность уличных водопроводных сетей всех форм собственности</t>
  </si>
  <si>
    <t>Количество гидротехнических сооружений, требующих оснащения спецоборудованием</t>
  </si>
  <si>
    <t>Одиночная протяженность уличных канализационных сетей всех форм собственности</t>
  </si>
  <si>
    <t>Количество источников теплоснабжения всех форм собственности, на конец периода</t>
  </si>
  <si>
    <t>Количество гидротехнических сооружений формы собственности Российской Федерации</t>
  </si>
  <si>
    <t>Общая площадь жилых домов, введенных в эксплуатацию за счет внебюджетных средств</t>
  </si>
  <si>
    <t>Численность постоянного населения в трудоспособном возрасте, в среднем за период</t>
  </si>
  <si>
    <t>Количество учреждений культурно-досугового типа муниципальной формы собственности</t>
  </si>
  <si>
    <t>Заменено и отремонтировано канализационных сетей всех форм собственности за период</t>
  </si>
  <si>
    <t>Количество перевозчиков на автомобильном пассажирском транспорте, на конец периода</t>
  </si>
  <si>
    <t>Жилищный фонд, жилищные условия населения, реформа в жилищно-коммунальном хозяйстве</t>
  </si>
  <si>
    <t>Количество организаций жилищно-коммунального комплекса по чистым видам деятельности</t>
  </si>
  <si>
    <t>Вывезено твердых коммунальных отходов на объекты, используемые для обработки отходов</t>
  </si>
  <si>
    <t>Количество общедоступных библиотек формы собственности субъекта Российской Федерации</t>
  </si>
  <si>
    <t>Коэффициент миграционного прироста (снижения) населения на 10 тыс. человек населения</t>
  </si>
  <si>
    <t>Количество детских музыкальных, художественных, хореографических школ и школ искусств</t>
  </si>
  <si>
    <t>Количество семей, получивших жилые помещения и улучшивших жилищные условия, за период</t>
  </si>
  <si>
    <t>Общая площадь жилых домов, построенных населением за счет собственных и заемных средств</t>
  </si>
  <si>
    <t>Уровень фактической обеспеченности парками культуры т отдыха от нормативной потребности</t>
  </si>
  <si>
    <t>Заменено и отремонтировано уличных водопроводных сетей всех форм собственности за период</t>
  </si>
  <si>
    <t>Количество гидротехнических сооружений формы собственности субъекта Российской Федерации</t>
  </si>
  <si>
    <t>Количество источников теплоснабжения муниципальной формы собственности, на конец периода</t>
  </si>
  <si>
    <t>Протяженность автомобильных дорог общего пользования местного значения, на конец периода</t>
  </si>
  <si>
    <t>Общая площадь жилых домов, введенных в эксплуатацию за счет средств бюджетов всех уровней</t>
  </si>
  <si>
    <t>Общая площадь жилых домов, введенных в эксплуатацию за счет всех источников финансирования</t>
  </si>
  <si>
    <t>Количество молодых семей, получивших жилые помещения и улучшивших жилищные условия, за период</t>
  </si>
  <si>
    <t>Количество мест в зрительных залах учреждений культурно-досугового типа всех форм собственности</t>
  </si>
  <si>
    <t>Количество общедоступных библиотек муниципальной формы собственности, имеющих доступ к Интернет</t>
  </si>
  <si>
    <t>Протяженность автомобильных дорог с твердым покрытием всех форм собственности, на конец периода</t>
  </si>
  <si>
    <t>Количество семей, состоящих на учете в качестве нуждающихся в жилых помещениях, на конец периода</t>
  </si>
  <si>
    <t>Обеспеченность общедоступными библиотеками всех форм собственности на 100 тыс. человек населения</t>
  </si>
  <si>
    <t>Количество многодетных семей, получивших жилые помещения и улучшивших жилищные условия, за период</t>
  </si>
  <si>
    <t>Количество учреждений культурно-досугового типа формы собственности субъекта Российской Федерации</t>
  </si>
  <si>
    <t>Одиночная протяженность уличных водопроводных сетей всех форм собственности, нуждающихся в замене</t>
  </si>
  <si>
    <t>Уровень фактической обеспеченности клубами и учреждениями клубного типа от нормативной потребности</t>
  </si>
  <si>
    <t>Одиночная протяженность уличных канализационных сетей всех форм собственности, нуждающихся в замене</t>
  </si>
  <si>
    <t>Количество источников теплоснабжения мощностью до 3 Гкал/ч всех формы собственности, на конец периода</t>
  </si>
  <si>
    <t>Общая площадь жилых домов, введенных в эксплуатацию за счет средств бюджета муниципального образования</t>
  </si>
  <si>
    <t>Количество молодых семей, состоящих на учете в качестве нуждающихся в жилых помещениях, на конец периода</t>
  </si>
  <si>
    <t>Количество мест в зрительных залах учреждений культурно-досугового типа муниципальной формы собственности</t>
  </si>
  <si>
    <t>Количество предприятий по утилизации и переработке бытовых и промышленных отходов всех форм собственности</t>
  </si>
  <si>
    <t>Протяженность тепловых и паровых сетей в двухтрубном исчислении всех форм собственности, на конец периода</t>
  </si>
  <si>
    <t>Темп роста прибыли прибыльных организаций в действующих ценах, к соответствующему периоду предыдущего года</t>
  </si>
  <si>
    <t>Количество многодетных семей, состоящих на учете в качестве нуждающихся в жилых помещениях, на конец периода</t>
  </si>
  <si>
    <t>Количество дневных общеобразовательных организаций муниципальной формы собственности, на начало учебного года</t>
  </si>
  <si>
    <t>Заменено и отремонтировано тепловых и паровых сетей в двухтрубном исчислении всех форм собственности за период</t>
  </si>
  <si>
    <t>Темп роста численности постоянного населения, в среднем за период, к соответствующему периоду предыдущего года</t>
  </si>
  <si>
    <t>Количество общедоступных библиотек формы собственности субъекта Российской Федерации, имеющих доступ к Интернет</t>
  </si>
  <si>
    <t>Протяженность паровых, тепловых сетей в двухтрубном исчислении муниципальной формы собственности, на конец периода</t>
  </si>
  <si>
    <t>Количество предприятий по утилизации и переработке бытовых и промышленных отходов муниципальной формы собственности</t>
  </si>
  <si>
    <t>Количество реконструированных зданий и сооружений общеобразовательных организаций муниципальной формы собственности</t>
  </si>
  <si>
    <t>Темп роста среднедушевого денежного дохода в сопоставимых ценах (реальный), к соответствующему периоду предыдущего года</t>
  </si>
  <si>
    <t>Количество зданий и сооружений общеобразовательных организаций муниципальной формы собственности, требующих реконструкции</t>
  </si>
  <si>
    <t>Количество мест в зрительных залах учреждений культурно-досугового типа формы собственности субъекта Российской Федерации</t>
  </si>
  <si>
    <t>Количество многоквартирных домов, собственники помещений которых должны выбрать способ управления многоквартирными домами</t>
  </si>
  <si>
    <t>Темп роста среднедушевого денежного дохода в действующих ценах (номинальный), к соответствующему периоду предыдущего года</t>
  </si>
  <si>
    <t>Количество дошкольных образовательных организаций муниципальной формы собственности (без учета филиалов), на конец периода</t>
  </si>
  <si>
    <t>Количество зданий и сооружений общеобразовательных организаций муниципальной формы собственности, введенных в эксплуатацию</t>
  </si>
  <si>
    <t>Количество капитально отремонтированных зданий и сооружений общеобразовательных организаций муниципальной формы собственности</t>
  </si>
  <si>
    <t>Протяженность автомобильных дорог общего пользования местного значения с усовершенствованным типом покрытия, на конец периода</t>
  </si>
  <si>
    <t>Протяженность тепловых и паровых сетей в двухтрубном исчислении всех форм собственности, на конец периода, нуждающихся в замене</t>
  </si>
  <si>
    <t>Количество зданий и сооружений общеобразовательных организаций муниципальной формы собственности, требующих капитального ремонта</t>
  </si>
  <si>
    <t>Общая площадь жилых домов, введенных в эксплуатацию за счет всех источников финансирования, приходящаяся на 1 человека населения</t>
  </si>
  <si>
    <t>Темп роста сальдированного финансового результата (прибыль - убыток) в действующих ценах, к соответствующему периоду предыдущего года</t>
  </si>
  <si>
    <t>Количество многоквартирных домов, собственники помещений которых выбрали и реализуют один из способов управления многоквартирным домом</t>
  </si>
  <si>
    <t>Темп роста объема общей площади жилых домов, введенных в эксплуатацию за счет всех источников финансирования, к соответствующему периоду предыдущего года</t>
  </si>
  <si>
    <t>Численность учащихся в дневных образовательных организациях муниципальной формы собственности занимающихся во вторую (третью) смену, на начало учебного года</t>
  </si>
  <si>
    <t>Количество многоквартирных домов, собственники помещений в которых выбрали и реализуют способ управления - непосредственное управление многоквартирными домами</t>
  </si>
  <si>
    <t>Численность детей от 1 до 6 лет, состоящих на учете для определения в дошкольные образовательные учреждения муниципальной формы собственности, на конец периода</t>
  </si>
  <si>
    <t>Темп роста среднемесячной заработной платы работников по полному кругу организаций в действующих ценах (номинальный), к соответствующему периоду предыдущего года</t>
  </si>
  <si>
    <t>Количество учреждений дополнительного образования детей муниципальной формы собственности, находящихся в ведении органа управления культуры, на начало учебного года</t>
  </si>
  <si>
    <t>Количество многоквартирных домов, собственники помещений в которых выбрали и реализуют способ управления - управление многоквартирными домами управляющей организацией</t>
  </si>
  <si>
    <t>Доля детей в возрасте от 5 до 18 лет, получающих услуги по дополнительному образованию в организациях всех форм собственности, в общей численности детей данной возрастной группы</t>
  </si>
  <si>
    <t>Количество многоквартирных домов, собственники помещений в которых выбрали и реализуют способ управления - управление многоквартирными домами управляющей организацией частной формы собственности</t>
  </si>
  <si>
    <t>Общая площадь жилья, введенного (приобретенного) в целях переселения граждан из аварийного жилищного фонда за счет бюджетных средств и средств Фонда содействия реформированию жилищно-коммунального хозяйства</t>
  </si>
  <si>
    <t>Площадь объектов размещения отходов, выполненных и эксплуатирующихся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</si>
  <si>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Мощность объектов размещения отходов, выполненных и эксплуатирующихся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</si>
  <si>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Численность населения, проживающего в населенных пунктах, имеющих регулярное автобусное и (или) железнодорожное сообщение с административным центром муниципального, городского округов (муниципального района)</t>
  </si>
  <si>
    <t>Количество организаций муниципальной формы собственности, осуществляющих образовательную деятельность по образовательным программам начального, основного и среднего общего образования, на начало учебного года</t>
  </si>
  <si>
    <t>Количество объектов размещения отходов, выполненных и эксплуатирующихся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</si>
  <si>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Площадь полигонов хранения твердых бытовых отходов, выполненных и эксплуатирующихся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</si>
  <si>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Мощность полигонов хранения твердых бытовых отходов, выполненных и эксплуатирующихся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</si>
  <si>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Количество полигонов хранения твердых бытовых отходов, выполненных и эксплуатирующихся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</si>
  <si>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Количество многоквартирных домов, собственники помещений в которых выбрали и реализуют способ управления - управление товариществом собственников жилья либо жилищным кооперативом или иным специализированным потребительским кооперативом</t>
  </si>
  <si>
    <t>Площадь объектов захоронения биологических отходов (биотермические ямы), выполненные и эксплуатирующиеся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</si>
  <si>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Мощность объектов захоронения биологических отходов (биотермические ямы), выполненные и эксплуатирующиеся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</si>
  <si>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Количество объектов захоронения биологических отходов (биотермические ямы), выполненные и эксплуатирующиеся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</si>
  <si>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Доля многоквартирных домов, в которых собственники помещений выбрали и реализуют способ управления многоквартирным домом - управление товариществом собственников жилья либо жилищным кооперативом или иным специализированным потребительским кооперативом</t>
  </si>
  <si>
    <t>Прогноз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</si>
  <si>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</si>
  <si>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</si>
  <si>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</si>
  <si>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</si>
  <si>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</si>
  <si>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</si>
  <si>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</si>
  <si>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</si>
  <si>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</si>
  <si>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</si>
  <si>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</si>
  <si>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</si>
  <si>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</si>
  <si>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</si>
  <si>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</si>
  <si>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</si>
  <si>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</si>
  <si>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</t>
  </si>
  <si>
    <t>3.1</t>
  </si>
  <si>
    <t>3.2</t>
  </si>
  <si>
    <t>3.3</t>
  </si>
  <si>
    <t>3.4</t>
  </si>
  <si>
    <t>3.5</t>
  </si>
  <si>
    <t>3.6</t>
  </si>
  <si>
    <t>Темп роста объема теплоэнергии, отпущенной котельными в натуральном выражении, к соответствующему периоду предыдущего года</t>
  </si>
  <si>
    <t>Темп роста объема произведенной продукции в натуральном выражении - вода питьевая, к соответствующему периоду предыдущего года</t>
  </si>
  <si>
    <t>Темп роста объема произведенной продукции в натуральном выражении - вода сточная очищенная, к соответствующему периоду предыдущего года</t>
  </si>
  <si>
    <t>Объем отгруженной продукции организаций</t>
  </si>
  <si>
    <t>Индекс производства, к соответствующему периоду предыдущего года - Водоснабжение, водоотведение</t>
  </si>
  <si>
    <t>4</t>
  </si>
  <si>
    <t>Инвестиции в основной капитал, осуществляемые организациями, находящимися на территории муниципального образования (без субъектов малого предпринимательства)</t>
  </si>
  <si>
    <t>Темп роста объема инвестиций в основной капитал , осуществляемые организациями, находящимися на территории муниципального образования (без субъектов малого предпринимательства) в сопоставимых ценах, к соответствующему периоду предыдущего года</t>
  </si>
  <si>
    <t>Объем инвестиций в основной капитал в расчете на 1 человека населения</t>
  </si>
  <si>
    <t>4.1</t>
  </si>
  <si>
    <t>4.2</t>
  </si>
  <si>
    <t>4.3</t>
  </si>
  <si>
    <t>5.5</t>
  </si>
  <si>
    <t>5.6</t>
  </si>
  <si>
    <t>5.7</t>
  </si>
  <si>
    <t>5.8</t>
  </si>
  <si>
    <t>5.9</t>
  </si>
  <si>
    <t>5.10</t>
  </si>
  <si>
    <t>5.11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</si>
  <si>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</si>
  <si>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</si>
  <si>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</si>
  <si>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</si>
  <si>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</si>
  <si>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</si>
  <si>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</si>
  <si>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</si>
  <si>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</si>
  <si>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</si>
  <si>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</si>
  <si>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</si>
  <si>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</si>
  <si>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</si>
  <si>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</si>
  <si>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</si>
  <si>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</si>
  <si>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</si>
  <si>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</si>
  <si>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</si>
  <si>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</si>
  <si>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</si>
  <si>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</si>
  <si>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</si>
  <si>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</si>
  <si>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8.1</t>
  </si>
  <si>
    <t>8.2</t>
  </si>
  <si>
    <t>Темп роста общей площади жилищного фонда всех форм собственности к соответствующему периоду предыдущего года</t>
  </si>
  <si>
    <t>Отгружено продукции без продукции, произведенной из давальческого сырья, в стоимостном выражении - Водоснабжение, водоотведение</t>
  </si>
  <si>
    <t>Темп роста объема объема отгруженной продукции без продукции, произведенной из давальческого сырья, в стоимостном выражении - Водоснабжение, водоотведение, в действующих ценах, к соответствующему периоду предыдущего года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</si>
  <si>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</si>
  <si>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</si>
  <si>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</si>
  <si>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</si>
  <si>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</si>
  <si>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</si>
  <si>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</si>
  <si>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</si>
  <si>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</si>
  <si>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</si>
  <si>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</si>
  <si>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</si>
  <si>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</si>
  <si>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</si>
  <si>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</si>
  <si>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</si>
  <si>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</si>
  <si>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</si>
  <si>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Общая протяженность улиц, проездов, набережных, на конец периода</t>
  </si>
  <si>
    <t>Общая протяженность освещенных частей улиц, проездов, набережных, на конец периода</t>
  </si>
  <si>
    <t>9.1</t>
  </si>
  <si>
    <t>9.2</t>
  </si>
  <si>
    <t>9.3</t>
  </si>
  <si>
    <t>9.4</t>
  </si>
  <si>
    <t>9.5</t>
  </si>
  <si>
    <t>Количество автобусных маршрутов в городском сообщении</t>
  </si>
  <si>
    <t>Количество автобусных маршрутов в городском сообщении, на которых представляется проезд по единым социальным проездным билетам</t>
  </si>
  <si>
    <t>9.8</t>
  </si>
  <si>
    <t>9.11</t>
  </si>
  <si>
    <t>10.2</t>
  </si>
  <si>
    <t>Количество объектов розничной торговли и общественного питания</t>
  </si>
  <si>
    <t>Количество магазинов</t>
  </si>
  <si>
    <t>Количество гипермаркетов</t>
  </si>
  <si>
    <t>Количество супермаркетов</t>
  </si>
  <si>
    <t>Количество специализированных продовольственных магазинов</t>
  </si>
  <si>
    <t>Количество специализированных непродовольственных магазинов</t>
  </si>
  <si>
    <t>Количество минимаркетов</t>
  </si>
  <si>
    <t>Количество универмагов</t>
  </si>
  <si>
    <t>Количество прочих магазинов</t>
  </si>
  <si>
    <t>Количество павильонов</t>
  </si>
  <si>
    <t>Количество палаток, киосков</t>
  </si>
  <si>
    <t>Количество аптек и аптечных магазинов</t>
  </si>
  <si>
    <t>Количество аптечных киосков и пунктов</t>
  </si>
  <si>
    <t>Количество общедоступных столовых, закусочных</t>
  </si>
  <si>
    <t>Количество столовых учебных заведений, организаций, промышленных предприятий</t>
  </si>
  <si>
    <t>Количество ресторанов, кафе, баров</t>
  </si>
  <si>
    <t>Количество автозаправочных станций, расположенных на автомобильных дорогах общего пользования местного значения</t>
  </si>
  <si>
    <t>Площадь залов объектов розничной торговли и общественного питания</t>
  </si>
  <si>
    <t>Площадь торгового зала магазинов</t>
  </si>
  <si>
    <t>Площадь торгового зала гипермаркетов</t>
  </si>
  <si>
    <t>Площадь торгового зала супермаркетов</t>
  </si>
  <si>
    <t>Площадь торгового зала специализированных продовольственных магазинов</t>
  </si>
  <si>
    <t>Площадь торгового зала специализированных непродовольственных магазинов</t>
  </si>
  <si>
    <t>Площадь торгового зала минимаркетов</t>
  </si>
  <si>
    <t>Площадь торгового зала универмагов</t>
  </si>
  <si>
    <t>Площадь торгового зала прочих магазинов</t>
  </si>
  <si>
    <t>Площадь торгового зала павильонов</t>
  </si>
  <si>
    <t>Площадь торговых залов аптек и аптечных магазинов</t>
  </si>
  <si>
    <t>Площадь залов обслуживания посетителей общедоступных столовых, закусочных</t>
  </si>
  <si>
    <t>Площадь залов обслуживания посетителей столовых учебных заведений, организаций, промышленных предприятий</t>
  </si>
  <si>
    <t>Площадь залов обслуживания посетителей ресторанов, кафе, баров</t>
  </si>
  <si>
    <t>Количество мест в объектах общественного питания</t>
  </si>
  <si>
    <t>Количество мест в общедоступных столовых, закусочных</t>
  </si>
  <si>
    <t>Количество мест в столовых учебных заведений, организаций, промышленных предприятий</t>
  </si>
  <si>
    <t>Количество мест в ресторанах, кафе, барах</t>
  </si>
  <si>
    <t>Автомобильные газозаправочные станции (АГЗС)</t>
  </si>
  <si>
    <t>Количество объектов бытового обслуживания населения, оказывающих услуги</t>
  </si>
  <si>
    <t>Количество объектов бытового обслуживания населения, оказывающих услуги по ремонту, окраске и пошиву обуви</t>
  </si>
  <si>
    <t>Количество объектов бытового обслуживания населения, оказывающих услуги по ремонту и пошиву швейных, меховых и кожаных изделий, головных уборов и изделий текстильной галантереи, ремонту, пошиву и вязанию трикотажных изделий</t>
  </si>
  <si>
    <t>Количество объектов бытового обслуживания населения, оказывающих услуги по ремонту и техническому обслуживанию бытовой радиоэлектронной аппаратуры, бытовых машин и приборов и изготовлению металлоизделий</t>
  </si>
  <si>
    <t>Количество объектов бытового обслуживания населения, оказывающих услуги по техническому обслуживанию и ремонту транспортных средств, машин и оборудования</t>
  </si>
  <si>
    <t>Количество объектов бытового обслуживания населения, оказывающих услуги по изготовлению и ремонту мебели</t>
  </si>
  <si>
    <t>Количество объектов бытового обслуживания населения, оказывающих услуги по химической чистке и крашения, услуги прачечных</t>
  </si>
  <si>
    <t>Количество объектов бытового обслуживания населения, оказывающих услуги по ремонту и строительству жилья и других построек</t>
  </si>
  <si>
    <t>Количество объектов бытового обслуживания населения, оказывающих услуги бань, душевых</t>
  </si>
  <si>
    <t>Количество объектов бытового обслуживания населения, оказывающих услуги парикмахерские</t>
  </si>
  <si>
    <t>Количество объектов бытового обслуживания населения, оказывающих услуги фотоателье</t>
  </si>
  <si>
    <t>Количество объектов бытового обслуживания населения, оказывающих ритуальные услуги</t>
  </si>
  <si>
    <t>Количество объектов бытового обслуживания населения, оказывающих прочие виды бытовых услуг</t>
  </si>
  <si>
    <t>Количество приемных пунктов бытового обслуживания, принимающих заказы от населения на оказание услуг</t>
  </si>
  <si>
    <t>Количество приемных пунктов бытового обслуживания, принимающих заказы от населения на оказание услуг по ремонту, окраске и пошиву обуви</t>
  </si>
  <si>
    <t>Количество приемных пунктов бытового обслуживания, принимающих заказы от населения на оказание услуг по ремонту и пошиву швейных, меховых и кожаных изделий, головных уборов и изделий текстильной галантереи, ремонту, пошиву и вязанию трикотажных изделий</t>
  </si>
  <si>
    <t>Количество приемных пунктов бытового обслуживания, принимающих заказы от населения на оказание услуг по ремонту и техническому обслуживанию бытовой радиоэлектронной аппаратуры, бытовых машин и приборов и изготовление металлоизделий</t>
  </si>
  <si>
    <t>Количество приемных пунктов бытового обслуживания, принимающих заказы от населения на оказание услуг по изготовлению и ремонту мебели</t>
  </si>
  <si>
    <t>Количество приемных пунктов бытового обслуживания, принимающих заказы от населения на оказание услуг по химической чистке и крашения, услуг прачечных</t>
  </si>
  <si>
    <t>Количество приемных пунктов бытового обслуживания, принимающих заказы от населения на оказание услуг по ремонту и строительству жилья и других построек</t>
  </si>
  <si>
    <t>Количество приемных пунктов бытового обслуживания, принимающих заказы от населения на оказание услуг фотоателье</t>
  </si>
  <si>
    <t>Количество приемных пунктов бытового обслуживания, принимающих заказы от населения на оказание ритуальных услуг</t>
  </si>
  <si>
    <t>Количество приемных пунктов бытового обслуживания, принимающих заказы от населения на оказание прочих видов бытовых услуг</t>
  </si>
  <si>
    <t>Количество мест в объектах бытового обслуживания населения, оказывающих услуги бань, душевых и саун</t>
  </si>
  <si>
    <t>Количество кресел в объектах бытового обслуживания населения, оказывающих услуги парикмахерские и косметические услуги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</si>
  <si>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</si>
  <si>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</si>
  <si>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</si>
  <si>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</si>
  <si>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</si>
  <si>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</si>
  <si>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</si>
  <si>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</si>
  <si>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</si>
  <si>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</si>
  <si>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</si>
  <si>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</si>
  <si>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</si>
  <si>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</si>
  <si>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</si>
  <si>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</si>
  <si>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</si>
  <si>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</si>
  <si>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</si>
  <si>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</si>
  <si>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</si>
  <si>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</si>
  <si>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</si>
  <si>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</si>
  <si>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</si>
  <si>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</si>
  <si>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</si>
  <si>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</si>
  <si>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</si>
  <si>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</si>
  <si>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</si>
  <si>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</si>
  <si>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</si>
  <si>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</si>
  <si>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</si>
  <si>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</si>
  <si>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</si>
  <si>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</si>
  <si>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</si>
  <si>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</si>
  <si>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</si>
  <si>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</si>
  <si>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</si>
  <si>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</si>
  <si>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</si>
  <si>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</si>
  <si>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</si>
  <si>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</si>
  <si>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</si>
  <si>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</si>
  <si>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</si>
  <si>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</si>
  <si>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</si>
  <si>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</si>
  <si>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</si>
  <si>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</si>
  <si>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</si>
  <si>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</si>
  <si>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</si>
  <si>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</si>
  <si>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</si>
  <si>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</si>
  <si>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</si>
  <si>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</si>
  <si>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</si>
  <si>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</si>
  <si>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</si>
  <si>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</si>
  <si>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</si>
  <si>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</si>
  <si>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</si>
  <si>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</si>
  <si>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13</t>
  </si>
  <si>
    <t>Число спортивных сооружений - всего</t>
  </si>
  <si>
    <t>из них муниципальные</t>
  </si>
  <si>
    <t>из общего числа спортивных сооружений</t>
  </si>
  <si>
    <t>Стадионы с трибунами</t>
  </si>
  <si>
    <t>Плосткостные спортивные сооружения</t>
  </si>
  <si>
    <t>Спортивные залы</t>
  </si>
  <si>
    <t>Число детско-юношеских спортивных школ (включая филиалы)</t>
  </si>
  <si>
    <t>Плавательные бассейны</t>
  </si>
  <si>
    <t>Численность занимающихся в детско-юношеских спортивных школах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</si>
  <si>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</si>
  <si>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</si>
  <si>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</si>
  <si>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</si>
  <si>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</si>
  <si>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</si>
  <si>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</si>
  <si>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</si>
  <si>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</si>
  <si>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</si>
  <si>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</si>
  <si>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</si>
  <si>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14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</si>
  <si>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</si>
  <si>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</si>
  <si>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</si>
  <si>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</si>
  <si>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</si>
  <si>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</si>
  <si>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</si>
  <si>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</si>
  <si>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</si>
  <si>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</si>
  <si>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</si>
  <si>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</si>
  <si>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</si>
  <si>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</si>
  <si>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</si>
  <si>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</si>
  <si>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</si>
  <si>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</si>
  <si>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</si>
  <si>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15</t>
  </si>
  <si>
    <t>15.1</t>
  </si>
  <si>
    <t>15.2</t>
  </si>
  <si>
    <t>15.3</t>
  </si>
  <si>
    <t>15.4</t>
  </si>
  <si>
    <t>15.5</t>
  </si>
  <si>
    <t>Предварительные итоги социально-экономического развития муниципального образования поселок Шушенское</t>
  </si>
  <si>
    <t>V.</t>
  </si>
  <si>
    <t>16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</si>
  <si>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</si>
  <si>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</si>
  <si>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</si>
  <si>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</si>
  <si>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</si>
  <si>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</si>
  <si>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</si>
  <si>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</si>
  <si>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</si>
  <si>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</si>
  <si>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17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</si>
  <si>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</si>
  <si>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</si>
  <si>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</si>
  <si>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</si>
  <si>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</si>
  <si>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</si>
  <si>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</si>
  <si>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</si>
  <si>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</si>
  <si>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</si>
  <si>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</si>
  <si>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</si>
  <si>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</si>
  <si>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Отгружено продукции без продукции, произведенной из давальческого сырья, в стоимостном выражении - Обеспечение электрической энергией, газом и паром; кондиционирование воздуха</t>
  </si>
  <si>
    <t>Темп роста объема объема отгруженной продукции без продукции, произведенной из давальческого сырья, в стоимостном выражении - Обеспечение электрической энергией, газом и паром; кондиционирование воздуха, в действующих ценах, к соответствующему периоду предыдущего года</t>
  </si>
  <si>
    <t>Индекс производства, к соответствующему периоду предыдущего года - Обеспечение электрической энергией, газом и паром; кондиционирование воздуха</t>
  </si>
  <si>
    <t>8.21</t>
  </si>
  <si>
    <t>Общая площадь жилищного фонда всех форм собственности, приходящаяся на 1 человека населения</t>
  </si>
  <si>
    <t>кв. м. на чел.</t>
  </si>
  <si>
    <t>Прогноз социально-экономического развития муниципального образования поселок Шушенское на 2023-2025 годы</t>
  </si>
  <si>
    <t>за первое полугодие 2022 года и оценка ожидаемых итогов за 2022 год</t>
  </si>
  <si>
    <t>1 полугодие 2022</t>
  </si>
  <si>
    <t>2025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</si>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</sst>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0"/>
  </numFmts>
  <fonts count="8" x14ac:knownFonts="1">
    <font>
      <sz val="10"/>
      <name val="Arial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2" fillId="0" borderId="0" xfId="0" applyFont="1"/>
    <xf numFmtId="49" fontId="1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 indent="1"/>
    </xf>
    <xf numFmtId="49" fontId="4" fillId="0" borderId="1" xfId="0" applyNumberFormat="1" applyFont="1" applyBorder="1" applyAlignment="1">
      <alignment horizontal="left" vertical="top" wrapText="1" indent="1"/>
    </xf>
    <xf numFmtId="49" fontId="1" fillId="0" borderId="1" xfId="0" applyNumberFormat="1" applyFont="1" applyBorder="1" applyAlignment="1">
      <alignment horizontal="left" vertical="top" wrapText="1" indent="2"/>
    </xf>
    <xf numFmtId="49" fontId="1" fillId="0" borderId="3" xfId="0" applyNumberFormat="1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vertical="top" wrapText="1"/>
    </xf>
    <xf numFmtId="0" fontId="2" fillId="0" borderId="2" xfId="0" applyFont="1" applyBorder="1"/>
    <xf numFmtId="3" fontId="5" fillId="0" borderId="2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left" vertical="top" wrapText="1" indent="3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 vertical="top" wrapText="1" inden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CBC98"/>
      <rgbColor rgb="006D6D6D"/>
      <rgbColor rgb="009999FF"/>
      <rgbColor rgb="00993366"/>
      <rgbColor rgb="00FFFFF0"/>
      <rgbColor rgb="00EAFFEA"/>
      <rgbColor rgb="00660066"/>
      <rgbColor rgb="00FF8080"/>
      <rgbColor rgb="000066CC"/>
      <rgbColor rgb="00DDDD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FFBF"/>
      <rgbColor rgb="00CCCCB3"/>
      <rgbColor rgb="00E6E6D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278"/>
  <sheetViews>
    <sheetView tabSelected="1" zoomScale="140" zoomScaleNormal="140" workbookViewId="0">
      <selection sqref="A1:J1"/>
    </sheetView>
  </sheetViews>
  <sheetFormatPr defaultRowHeight="12.75" outlineLevelRow="4" x14ac:dyDescent="0.2"/>
  <cols>
    <col min="1" max="1" width="7.5703125" style="5" customWidth="1"/>
    <col min="2" max="2" width="60.28515625" style="5" customWidth="1"/>
    <col min="3" max="3" width="11" style="5" customWidth="1"/>
    <col min="4" max="10" width="12.85546875" style="5" customWidth="1"/>
    <col min="11" max="16384" width="9.140625" style="5"/>
  </cols>
  <sheetData>
    <row r="1" spans="1:10" ht="24" customHeight="1" x14ac:dyDescent="0.2">
      <c r="A1" s="29" t="s">
        <v>539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7" customHeight="1" x14ac:dyDescent="0.25">
      <c r="A2" s="30" t="s">
        <v>506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.75" x14ac:dyDescent="0.2">
      <c r="A3" s="29" t="s">
        <v>540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25.5" x14ac:dyDescent="0.2">
      <c r="A5" s="13"/>
      <c r="B5" s="13"/>
      <c r="C5" s="13"/>
      <c r="D5" s="6" t="s">
        <v>23</v>
      </c>
      <c r="E5" s="7" t="s">
        <v>24</v>
      </c>
      <c r="F5" s="6" t="s">
        <v>541</v>
      </c>
      <c r="G5" s="6" t="s">
        <v>25</v>
      </c>
      <c r="H5" s="6" t="s">
        <v>26</v>
      </c>
      <c r="I5" s="6" t="s">
        <v>27</v>
      </c>
      <c r="J5" s="6" t="s">
        <v>542</v>
      </c>
    </row>
    <row r="6" spans="1:10" x14ac:dyDescent="0.2">
      <c r="A6" s="13"/>
      <c r="B6" s="13"/>
      <c r="C6" s="13"/>
      <c r="D6" s="6" t="s">
        <v>35</v>
      </c>
      <c r="E6" s="7" t="s">
        <v>35</v>
      </c>
      <c r="F6" s="6"/>
      <c r="G6" s="6" t="s">
        <v>37</v>
      </c>
      <c r="H6" s="6" t="s">
        <v>221</v>
      </c>
      <c r="I6" s="6" t="s">
        <v>221</v>
      </c>
      <c r="J6" s="6" t="s">
        <v>221</v>
      </c>
    </row>
    <row r="7" spans="1:10" x14ac:dyDescent="0.2">
      <c r="A7" s="14" t="s">
        <v>8</v>
      </c>
      <c r="B7" s="32" t="s">
        <v>77</v>
      </c>
      <c r="C7" s="32"/>
      <c r="D7" s="32"/>
      <c r="E7" s="32"/>
      <c r="F7" s="32"/>
      <c r="G7" s="32"/>
      <c r="H7" s="32"/>
      <c r="I7" s="32"/>
      <c r="J7" s="32"/>
    </row>
    <row r="8" spans="1:10" outlineLevel="1" x14ac:dyDescent="0.2">
      <c r="A8" s="14" t="s">
        <v>1</v>
      </c>
      <c r="B8" s="32" t="s">
        <v>48</v>
      </c>
      <c r="C8" s="32"/>
      <c r="D8" s="32"/>
      <c r="E8" s="32"/>
      <c r="F8" s="32"/>
      <c r="G8" s="32"/>
      <c r="H8" s="32"/>
      <c r="I8" s="32"/>
      <c r="J8" s="32"/>
    </row>
    <row r="9" spans="1:10" outlineLevel="2" x14ac:dyDescent="0.2">
      <c r="A9" s="15" t="s">
        <v>9</v>
      </c>
      <c r="B9" s="15" t="s">
        <v>55</v>
      </c>
      <c r="C9" s="15" t="s">
        <v>20</v>
      </c>
      <c r="D9" s="1">
        <v>11288</v>
      </c>
      <c r="E9" s="8">
        <v>11288</v>
      </c>
      <c r="F9" s="1">
        <v>11288</v>
      </c>
      <c r="G9" s="1">
        <v>11288</v>
      </c>
      <c r="H9" s="1">
        <v>11288</v>
      </c>
      <c r="I9" s="1">
        <v>11288</v>
      </c>
      <c r="J9" s="1">
        <v>11288</v>
      </c>
    </row>
    <row r="10" spans="1:10" outlineLevel="1" x14ac:dyDescent="0.2">
      <c r="A10" s="14" t="s">
        <v>222</v>
      </c>
      <c r="B10" s="32" t="s">
        <v>42</v>
      </c>
      <c r="C10" s="32"/>
      <c r="D10" s="32"/>
      <c r="E10" s="32"/>
      <c r="F10" s="32"/>
      <c r="G10" s="32"/>
      <c r="H10" s="32"/>
      <c r="I10" s="32"/>
      <c r="J10" s="32"/>
    </row>
    <row r="11" spans="1:10" outlineLevel="1" x14ac:dyDescent="0.2">
      <c r="A11" s="14"/>
      <c r="B11" s="31" t="s">
        <v>62</v>
      </c>
      <c r="C11" s="31"/>
      <c r="D11" s="31"/>
      <c r="E11" s="31"/>
      <c r="F11" s="31"/>
      <c r="G11" s="31"/>
      <c r="H11" s="31"/>
      <c r="I11" s="31"/>
      <c r="J11" s="31"/>
    </row>
    <row r="12" spans="1:10" outlineLevel="2" x14ac:dyDescent="0.2">
      <c r="A12" s="15" t="s">
        <v>223</v>
      </c>
      <c r="B12" s="15" t="s">
        <v>107</v>
      </c>
      <c r="C12" s="15" t="s">
        <v>34</v>
      </c>
      <c r="D12" s="2">
        <v>16979</v>
      </c>
      <c r="E12" s="9">
        <v>16886</v>
      </c>
      <c r="F12" s="2">
        <f>AVERAGE(E15:F15)</f>
        <v>16923</v>
      </c>
      <c r="G12" s="2">
        <v>16766</v>
      </c>
      <c r="H12" s="2">
        <v>16677</v>
      </c>
      <c r="I12" s="2">
        <v>16591</v>
      </c>
      <c r="J12" s="2">
        <v>16503</v>
      </c>
    </row>
    <row r="13" spans="1:10" ht="25.5" outlineLevel="2" x14ac:dyDescent="0.2">
      <c r="A13" s="16" t="s">
        <v>224</v>
      </c>
      <c r="B13" s="16" t="s">
        <v>179</v>
      </c>
      <c r="C13" s="16" t="s">
        <v>0</v>
      </c>
      <c r="D13" s="3">
        <v>99.34</v>
      </c>
      <c r="E13" s="10">
        <f>E12/D12*100</f>
        <v>99.452264562106123</v>
      </c>
      <c r="F13" s="3">
        <v>99.67</v>
      </c>
      <c r="G13" s="3">
        <f>G12/E12*100</f>
        <v>99.289352126021555</v>
      </c>
      <c r="H13" s="3">
        <f>H12/G12*100</f>
        <v>99.469163783848273</v>
      </c>
      <c r="I13" s="3">
        <f t="shared" ref="I13:J13" si="0">I12/H12*100</f>
        <v>99.484319721772493</v>
      </c>
      <c r="J13" s="3">
        <f t="shared" si="0"/>
        <v>99.469591947441387</v>
      </c>
    </row>
    <row r="14" spans="1:10" ht="25.5" outlineLevel="2" x14ac:dyDescent="0.2">
      <c r="A14" s="15" t="s">
        <v>225</v>
      </c>
      <c r="B14" s="15" t="s">
        <v>139</v>
      </c>
      <c r="C14" s="15" t="s">
        <v>34</v>
      </c>
      <c r="D14" s="2">
        <v>8537</v>
      </c>
      <c r="E14" s="9">
        <v>8625</v>
      </c>
      <c r="F14" s="2">
        <v>8676</v>
      </c>
      <c r="G14" s="2">
        <v>8726</v>
      </c>
      <c r="H14" s="2">
        <v>8832</v>
      </c>
      <c r="I14" s="2">
        <v>8938</v>
      </c>
      <c r="J14" s="2">
        <v>8997</v>
      </c>
    </row>
    <row r="15" spans="1:10" outlineLevel="2" x14ac:dyDescent="0.2">
      <c r="A15" s="15" t="s">
        <v>226</v>
      </c>
      <c r="B15" s="15" t="s">
        <v>102</v>
      </c>
      <c r="C15" s="15" t="s">
        <v>34</v>
      </c>
      <c r="D15" s="2">
        <v>16998</v>
      </c>
      <c r="E15" s="9">
        <v>16960</v>
      </c>
      <c r="F15" s="2">
        <v>16886</v>
      </c>
      <c r="G15" s="2">
        <v>16812</v>
      </c>
      <c r="H15" s="2">
        <v>16720</v>
      </c>
      <c r="I15" s="2">
        <v>16634</v>
      </c>
      <c r="J15" s="2">
        <v>16547</v>
      </c>
    </row>
    <row r="16" spans="1:10" outlineLevel="1" x14ac:dyDescent="0.2">
      <c r="A16" s="14"/>
      <c r="B16" s="31" t="s">
        <v>50</v>
      </c>
      <c r="C16" s="31"/>
      <c r="D16" s="31"/>
      <c r="E16" s="31"/>
      <c r="F16" s="31"/>
      <c r="G16" s="31"/>
      <c r="H16" s="31"/>
      <c r="I16" s="31"/>
      <c r="J16" s="31"/>
    </row>
    <row r="17" spans="1:10" outlineLevel="2" x14ac:dyDescent="0.2">
      <c r="A17" s="15" t="s">
        <v>227</v>
      </c>
      <c r="B17" s="15" t="s">
        <v>80</v>
      </c>
      <c r="C17" s="15" t="s">
        <v>34</v>
      </c>
      <c r="D17" s="2">
        <v>142</v>
      </c>
      <c r="E17" s="9">
        <v>167</v>
      </c>
      <c r="F17" s="2">
        <v>78</v>
      </c>
      <c r="G17" s="2">
        <v>155</v>
      </c>
      <c r="H17" s="2">
        <v>152</v>
      </c>
      <c r="I17" s="2">
        <v>148</v>
      </c>
      <c r="J17" s="2">
        <v>142</v>
      </c>
    </row>
    <row r="18" spans="1:10" outlineLevel="2" x14ac:dyDescent="0.2">
      <c r="A18" s="16" t="s">
        <v>228</v>
      </c>
      <c r="B18" s="16" t="s">
        <v>113</v>
      </c>
      <c r="C18" s="16" t="s">
        <v>34</v>
      </c>
      <c r="D18" s="3">
        <f>D17/D12*1000</f>
        <v>8.3632722775192878</v>
      </c>
      <c r="E18" s="10">
        <f>E17/E12*1000</f>
        <v>9.8898495795333403</v>
      </c>
      <c r="F18" s="3">
        <f>F17/F12*1000</f>
        <v>4.6091118595993619</v>
      </c>
      <c r="G18" s="3">
        <f>G17/G12*1000</f>
        <v>9.2449003936538237</v>
      </c>
      <c r="H18" s="3">
        <f t="shared" ref="H18:J18" si="1">H17/H12*1000</f>
        <v>9.1143491035557958</v>
      </c>
      <c r="I18" s="3">
        <f t="shared" si="1"/>
        <v>8.9204990657585448</v>
      </c>
      <c r="J18" s="3">
        <f t="shared" si="1"/>
        <v>8.6044961522147485</v>
      </c>
    </row>
    <row r="19" spans="1:10" outlineLevel="1" x14ac:dyDescent="0.2">
      <c r="A19" s="14"/>
      <c r="B19" s="31" t="s">
        <v>47</v>
      </c>
      <c r="C19" s="31"/>
      <c r="D19" s="31"/>
      <c r="E19" s="31"/>
      <c r="F19" s="31"/>
      <c r="G19" s="31"/>
      <c r="H19" s="31"/>
      <c r="I19" s="31"/>
      <c r="J19" s="31"/>
    </row>
    <row r="20" spans="1:10" outlineLevel="2" x14ac:dyDescent="0.2">
      <c r="A20" s="15" t="s">
        <v>229</v>
      </c>
      <c r="B20" s="15" t="s">
        <v>72</v>
      </c>
      <c r="C20" s="15" t="s">
        <v>34</v>
      </c>
      <c r="D20" s="2">
        <v>343</v>
      </c>
      <c r="E20" s="9">
        <v>440</v>
      </c>
      <c r="F20" s="2">
        <v>195</v>
      </c>
      <c r="G20" s="2">
        <v>390</v>
      </c>
      <c r="H20" s="2">
        <v>380</v>
      </c>
      <c r="I20" s="2">
        <v>375</v>
      </c>
      <c r="J20" s="2">
        <v>368</v>
      </c>
    </row>
    <row r="21" spans="1:10" outlineLevel="2" x14ac:dyDescent="0.2">
      <c r="A21" s="16" t="s">
        <v>230</v>
      </c>
      <c r="B21" s="16" t="s">
        <v>108</v>
      </c>
      <c r="C21" s="16" t="s">
        <v>34</v>
      </c>
      <c r="D21" s="3">
        <f>D20/D12*1000</f>
        <v>20.201425290064197</v>
      </c>
      <c r="E21" s="3">
        <f>E20/E12*1000</f>
        <v>26.057088712542935</v>
      </c>
      <c r="F21" s="3">
        <f>F20/F12*1000</f>
        <v>11.522779648998403</v>
      </c>
      <c r="G21" s="3">
        <f>G20/G12*1000</f>
        <v>23.261362280806392</v>
      </c>
      <c r="H21" s="3">
        <f t="shared" ref="H21:J21" si="2">H20/H12*1000</f>
        <v>22.785872758889489</v>
      </c>
      <c r="I21" s="3">
        <f t="shared" si="2"/>
        <v>22.60261587607739</v>
      </c>
      <c r="J21" s="3">
        <f t="shared" si="2"/>
        <v>22.2989759437678</v>
      </c>
    </row>
    <row r="22" spans="1:10" outlineLevel="1" x14ac:dyDescent="0.2">
      <c r="A22" s="14"/>
      <c r="B22" s="31" t="s">
        <v>60</v>
      </c>
      <c r="C22" s="31"/>
      <c r="D22" s="31"/>
      <c r="E22" s="31"/>
      <c r="F22" s="31"/>
      <c r="G22" s="31"/>
      <c r="H22" s="31"/>
      <c r="I22" s="31"/>
      <c r="J22" s="31"/>
    </row>
    <row r="23" spans="1:10" outlineLevel="2" x14ac:dyDescent="0.2">
      <c r="A23" s="15" t="s">
        <v>231</v>
      </c>
      <c r="B23" s="15" t="s">
        <v>98</v>
      </c>
      <c r="C23" s="15" t="s">
        <v>34</v>
      </c>
      <c r="D23" s="2">
        <f>D17-D20</f>
        <v>-201</v>
      </c>
      <c r="E23" s="9">
        <f>E17-E20</f>
        <v>-273</v>
      </c>
      <c r="F23" s="2">
        <f>F17-F20</f>
        <v>-117</v>
      </c>
      <c r="G23" s="2">
        <f t="shared" ref="G23:J23" si="3">G17-G20</f>
        <v>-235</v>
      </c>
      <c r="H23" s="2">
        <f t="shared" si="3"/>
        <v>-228</v>
      </c>
      <c r="I23" s="2">
        <f t="shared" si="3"/>
        <v>-227</v>
      </c>
      <c r="J23" s="2">
        <f t="shared" si="3"/>
        <v>-226</v>
      </c>
    </row>
    <row r="24" spans="1:10" outlineLevel="2" x14ac:dyDescent="0.2">
      <c r="A24" s="16" t="s">
        <v>232</v>
      </c>
      <c r="B24" s="16" t="s">
        <v>115</v>
      </c>
      <c r="C24" s="16" t="s">
        <v>34</v>
      </c>
      <c r="D24" s="3">
        <f>D23/D12*1000</f>
        <v>-11.838153012544909</v>
      </c>
      <c r="E24" s="3">
        <f>E23/E12*1000</f>
        <v>-16.167239133009591</v>
      </c>
      <c r="F24" s="3">
        <f>F23/F12*1000</f>
        <v>-6.9136677893990424</v>
      </c>
      <c r="G24" s="3">
        <f>G23/G12*1000</f>
        <v>-14.016461887152571</v>
      </c>
      <c r="H24" s="3">
        <f t="shared" ref="H24:J24" si="4">H23/H12*1000</f>
        <v>-13.671523655333694</v>
      </c>
      <c r="I24" s="3">
        <f t="shared" si="4"/>
        <v>-13.682116810318847</v>
      </c>
      <c r="J24" s="3">
        <f t="shared" si="4"/>
        <v>-13.694479791553052</v>
      </c>
    </row>
    <row r="25" spans="1:10" outlineLevel="1" x14ac:dyDescent="0.2">
      <c r="A25" s="14"/>
      <c r="B25" s="31" t="s">
        <v>41</v>
      </c>
      <c r="C25" s="31"/>
      <c r="D25" s="31"/>
      <c r="E25" s="31"/>
      <c r="F25" s="31"/>
      <c r="G25" s="31"/>
      <c r="H25" s="31"/>
      <c r="I25" s="31"/>
      <c r="J25" s="31"/>
    </row>
    <row r="26" spans="1:10" outlineLevel="2" x14ac:dyDescent="0.2">
      <c r="A26" s="15" t="s">
        <v>233</v>
      </c>
      <c r="B26" s="15" t="s">
        <v>94</v>
      </c>
      <c r="C26" s="15" t="s">
        <v>34</v>
      </c>
      <c r="D26" s="2">
        <v>932</v>
      </c>
      <c r="E26" s="9">
        <v>999</v>
      </c>
      <c r="F26" s="2">
        <v>482</v>
      </c>
      <c r="G26" s="2">
        <v>965</v>
      </c>
      <c r="H26" s="2">
        <v>963</v>
      </c>
      <c r="I26" s="2">
        <v>960</v>
      </c>
      <c r="J26" s="2">
        <v>958</v>
      </c>
    </row>
    <row r="27" spans="1:10" ht="25.5" outlineLevel="2" x14ac:dyDescent="0.2">
      <c r="A27" s="16" t="s">
        <v>234</v>
      </c>
      <c r="B27" s="16" t="s">
        <v>124</v>
      </c>
      <c r="C27" s="16" t="s">
        <v>34</v>
      </c>
      <c r="D27" s="3">
        <f>D26/D12*10000</f>
        <v>548.91336356675902</v>
      </c>
      <c r="E27" s="3">
        <f t="shared" ref="E27:J27" si="5">E26/E12*10000</f>
        <v>591.61435508705438</v>
      </c>
      <c r="F27" s="3">
        <f t="shared" si="5"/>
        <v>284.8194764521657</v>
      </c>
      <c r="G27" s="3">
        <f t="shared" si="5"/>
        <v>575.56960515328637</v>
      </c>
      <c r="H27" s="3">
        <f t="shared" si="5"/>
        <v>577.44198596869944</v>
      </c>
      <c r="I27" s="3">
        <f t="shared" si="5"/>
        <v>578.62696642758124</v>
      </c>
      <c r="J27" s="3">
        <f t="shared" si="5"/>
        <v>580.50051505786826</v>
      </c>
    </row>
    <row r="28" spans="1:10" outlineLevel="2" x14ac:dyDescent="0.2">
      <c r="A28" s="15" t="s">
        <v>235</v>
      </c>
      <c r="B28" s="15" t="s">
        <v>91</v>
      </c>
      <c r="C28" s="15" t="s">
        <v>34</v>
      </c>
      <c r="D28" s="2">
        <v>769</v>
      </c>
      <c r="E28" s="9">
        <v>874</v>
      </c>
      <c r="F28" s="2">
        <v>439</v>
      </c>
      <c r="G28" s="2">
        <v>822</v>
      </c>
      <c r="H28" s="2">
        <v>821</v>
      </c>
      <c r="I28" s="2">
        <v>820</v>
      </c>
      <c r="J28" s="2">
        <v>820</v>
      </c>
    </row>
    <row r="29" spans="1:10" ht="25.5" outlineLevel="2" x14ac:dyDescent="0.2">
      <c r="A29" s="16" t="s">
        <v>236</v>
      </c>
      <c r="B29" s="16" t="s">
        <v>123</v>
      </c>
      <c r="C29" s="16" t="s">
        <v>34</v>
      </c>
      <c r="D29" s="3">
        <f>D28/D12*10000</f>
        <v>452.9124212262206</v>
      </c>
      <c r="E29" s="3">
        <f t="shared" ref="E29:J29" si="6">E28/E12*10000</f>
        <v>517.58853488096645</v>
      </c>
      <c r="F29" s="3">
        <f t="shared" si="6"/>
        <v>259.410270046682</v>
      </c>
      <c r="G29" s="3">
        <f t="shared" si="6"/>
        <v>490.2779434569963</v>
      </c>
      <c r="H29" s="3">
        <f t="shared" si="6"/>
        <v>492.29477723811232</v>
      </c>
      <c r="I29" s="3">
        <f t="shared" si="6"/>
        <v>494.24386715689229</v>
      </c>
      <c r="J29" s="3">
        <f t="shared" si="6"/>
        <v>496.879355268739</v>
      </c>
    </row>
    <row r="30" spans="1:10" outlineLevel="2" x14ac:dyDescent="0.2">
      <c r="A30" s="15" t="s">
        <v>237</v>
      </c>
      <c r="B30" s="15" t="s">
        <v>90</v>
      </c>
      <c r="C30" s="15" t="s">
        <v>34</v>
      </c>
      <c r="D30" s="2">
        <f>D26-D28</f>
        <v>163</v>
      </c>
      <c r="E30" s="9">
        <f>E26-E28</f>
        <v>125</v>
      </c>
      <c r="F30" s="2">
        <f>F26-F28</f>
        <v>43</v>
      </c>
      <c r="G30" s="2">
        <f t="shared" ref="G30:J30" si="7">G26-G28</f>
        <v>143</v>
      </c>
      <c r="H30" s="2">
        <f t="shared" si="7"/>
        <v>142</v>
      </c>
      <c r="I30" s="2">
        <f t="shared" si="7"/>
        <v>140</v>
      </c>
      <c r="J30" s="2">
        <f t="shared" si="7"/>
        <v>138</v>
      </c>
    </row>
    <row r="31" spans="1:10" ht="25.5" outlineLevel="2" x14ac:dyDescent="0.2">
      <c r="A31" s="16" t="s">
        <v>238</v>
      </c>
      <c r="B31" s="16" t="s">
        <v>147</v>
      </c>
      <c r="C31" s="16" t="s">
        <v>34</v>
      </c>
      <c r="D31" s="3">
        <f>D30/D12*10000</f>
        <v>96.000942340538316</v>
      </c>
      <c r="E31" s="3">
        <f t="shared" ref="E31:J31" si="8">E30/E12*10000</f>
        <v>74.025820206087886</v>
      </c>
      <c r="F31" s="3">
        <f t="shared" si="8"/>
        <v>25.409206405483658</v>
      </c>
      <c r="G31" s="3">
        <f t="shared" si="8"/>
        <v>85.29166169629012</v>
      </c>
      <c r="H31" s="3">
        <f t="shared" si="8"/>
        <v>85.147208730587039</v>
      </c>
      <c r="I31" s="3">
        <f t="shared" si="8"/>
        <v>84.38309927068893</v>
      </c>
      <c r="J31" s="3">
        <f t="shared" si="8"/>
        <v>83.621159789129251</v>
      </c>
    </row>
    <row r="32" spans="1:10" x14ac:dyDescent="0.2">
      <c r="A32" s="14" t="s">
        <v>17</v>
      </c>
      <c r="B32" s="32" t="s">
        <v>86</v>
      </c>
      <c r="C32" s="32"/>
      <c r="D32" s="32"/>
      <c r="E32" s="32"/>
      <c r="F32" s="32"/>
      <c r="G32" s="32"/>
      <c r="H32" s="32"/>
      <c r="I32" s="32"/>
      <c r="J32" s="32"/>
    </row>
    <row r="33" spans="1:10" outlineLevel="1" x14ac:dyDescent="0.2">
      <c r="A33" s="14" t="s">
        <v>239</v>
      </c>
      <c r="B33" s="32" t="s">
        <v>71</v>
      </c>
      <c r="C33" s="32"/>
      <c r="D33" s="32"/>
      <c r="E33" s="32"/>
      <c r="F33" s="32"/>
      <c r="G33" s="32"/>
      <c r="H33" s="32"/>
      <c r="I33" s="32"/>
      <c r="J33" s="32"/>
    </row>
    <row r="34" spans="1:10" outlineLevel="1" x14ac:dyDescent="0.2">
      <c r="A34" s="14"/>
      <c r="B34" s="31" t="s">
        <v>68</v>
      </c>
      <c r="C34" s="31"/>
      <c r="D34" s="31"/>
      <c r="E34" s="31"/>
      <c r="F34" s="31"/>
      <c r="G34" s="31"/>
      <c r="H34" s="31"/>
      <c r="I34" s="31"/>
      <c r="J34" s="31"/>
    </row>
    <row r="35" spans="1:10" outlineLevel="1" x14ac:dyDescent="0.2">
      <c r="A35" s="14"/>
      <c r="B35" s="31" t="s">
        <v>249</v>
      </c>
      <c r="C35" s="31"/>
      <c r="D35" s="31"/>
      <c r="E35" s="31"/>
      <c r="F35" s="31"/>
      <c r="G35" s="31"/>
      <c r="H35" s="31"/>
      <c r="I35" s="31"/>
      <c r="J35" s="31"/>
    </row>
    <row r="36" spans="1:10" ht="38.25" outlineLevel="2" x14ac:dyDescent="0.2">
      <c r="A36" s="15" t="s">
        <v>240</v>
      </c>
      <c r="B36" s="17" t="s">
        <v>533</v>
      </c>
      <c r="C36" s="15" t="s">
        <v>45</v>
      </c>
      <c r="D36" s="1">
        <v>641951</v>
      </c>
      <c r="E36" s="8">
        <v>697067.7</v>
      </c>
      <c r="F36" s="1">
        <v>383388</v>
      </c>
      <c r="G36" s="1">
        <v>766775</v>
      </c>
      <c r="H36" s="1">
        <v>805114</v>
      </c>
      <c r="I36" s="1">
        <v>838156</v>
      </c>
      <c r="J36" s="1">
        <v>872554</v>
      </c>
    </row>
    <row r="37" spans="1:10" ht="63.75" outlineLevel="2" x14ac:dyDescent="0.2">
      <c r="A37" s="16" t="s">
        <v>241</v>
      </c>
      <c r="B37" s="18" t="s">
        <v>534</v>
      </c>
      <c r="C37" s="16" t="s">
        <v>0</v>
      </c>
      <c r="D37" s="3">
        <v>97.96</v>
      </c>
      <c r="E37" s="10">
        <f>E36/D36*100</f>
        <v>108.58581106657672</v>
      </c>
      <c r="F37" s="3">
        <v>110</v>
      </c>
      <c r="G37" s="3">
        <f>G36/E36*100</f>
        <v>110.00007603278708</v>
      </c>
      <c r="H37" s="3">
        <f t="shared" ref="H37:J37" si="9">H36/G36*100</f>
        <v>105.00003260408855</v>
      </c>
      <c r="I37" s="3">
        <f t="shared" si="9"/>
        <v>104.10401508357823</v>
      </c>
      <c r="J37" s="3">
        <f t="shared" si="9"/>
        <v>104.10400927750921</v>
      </c>
    </row>
    <row r="38" spans="1:10" ht="38.25" outlineLevel="2" x14ac:dyDescent="0.2">
      <c r="A38" s="15" t="s">
        <v>242</v>
      </c>
      <c r="B38" s="17" t="s">
        <v>293</v>
      </c>
      <c r="C38" s="15" t="s">
        <v>45</v>
      </c>
      <c r="D38" s="1">
        <v>64042</v>
      </c>
      <c r="E38" s="8">
        <v>65009.7</v>
      </c>
      <c r="F38" s="1">
        <v>33805</v>
      </c>
      <c r="G38" s="1">
        <v>67610</v>
      </c>
      <c r="H38" s="1">
        <v>70314</v>
      </c>
      <c r="I38" s="1">
        <v>73200</v>
      </c>
      <c r="J38" s="1">
        <v>76205</v>
      </c>
    </row>
    <row r="39" spans="1:10" ht="51" outlineLevel="2" x14ac:dyDescent="0.2">
      <c r="A39" s="16" t="s">
        <v>243</v>
      </c>
      <c r="B39" s="18" t="s">
        <v>294</v>
      </c>
      <c r="C39" s="16" t="s">
        <v>0</v>
      </c>
      <c r="D39" s="3">
        <v>99</v>
      </c>
      <c r="E39" s="10">
        <f>E38/D38*100</f>
        <v>101.51103963024264</v>
      </c>
      <c r="F39" s="3">
        <v>104</v>
      </c>
      <c r="G39" s="3">
        <f>G38/E38*100</f>
        <v>103.99986463558515</v>
      </c>
      <c r="H39" s="3">
        <f>H38/G38*100</f>
        <v>103.99940837154267</v>
      </c>
      <c r="I39" s="3">
        <f t="shared" ref="I39:J39" si="10">I38/H38*100</f>
        <v>104.10444577182353</v>
      </c>
      <c r="J39" s="3">
        <f t="shared" si="10"/>
        <v>104.10519125683059</v>
      </c>
    </row>
    <row r="40" spans="1:10" outlineLevel="1" x14ac:dyDescent="0.2">
      <c r="A40" s="14"/>
      <c r="B40" s="31" t="s">
        <v>126</v>
      </c>
      <c r="C40" s="31"/>
      <c r="D40" s="31"/>
      <c r="E40" s="31"/>
      <c r="F40" s="31"/>
      <c r="G40" s="31"/>
      <c r="H40" s="31"/>
      <c r="I40" s="31"/>
      <c r="J40" s="31"/>
    </row>
    <row r="41" spans="1:10" ht="38.25" outlineLevel="2" x14ac:dyDescent="0.2">
      <c r="A41" s="16" t="s">
        <v>244</v>
      </c>
      <c r="B41" s="18" t="s">
        <v>535</v>
      </c>
      <c r="C41" s="16" t="s">
        <v>0</v>
      </c>
      <c r="D41" s="3">
        <v>93</v>
      </c>
      <c r="E41" s="10">
        <v>104.41</v>
      </c>
      <c r="F41" s="3">
        <v>100</v>
      </c>
      <c r="G41" s="3">
        <v>100</v>
      </c>
      <c r="H41" s="3">
        <v>100</v>
      </c>
      <c r="I41" s="3">
        <v>100.1</v>
      </c>
      <c r="J41" s="3">
        <v>100.1</v>
      </c>
    </row>
    <row r="42" spans="1:10" ht="25.5" outlineLevel="2" x14ac:dyDescent="0.2">
      <c r="A42" s="16" t="s">
        <v>245</v>
      </c>
      <c r="B42" s="18" t="s">
        <v>250</v>
      </c>
      <c r="C42" s="16" t="s">
        <v>0</v>
      </c>
      <c r="D42" s="3">
        <v>94.22</v>
      </c>
      <c r="E42" s="10">
        <v>94.87</v>
      </c>
      <c r="F42" s="3">
        <v>100</v>
      </c>
      <c r="G42" s="3">
        <v>100</v>
      </c>
      <c r="H42" s="3">
        <v>100</v>
      </c>
      <c r="I42" s="3">
        <v>100.1</v>
      </c>
      <c r="J42" s="3">
        <v>100.1</v>
      </c>
    </row>
    <row r="43" spans="1:10" outlineLevel="1" x14ac:dyDescent="0.2">
      <c r="A43" s="14" t="s">
        <v>251</v>
      </c>
      <c r="B43" s="32" t="s">
        <v>46</v>
      </c>
      <c r="C43" s="32"/>
      <c r="D43" s="32"/>
      <c r="E43" s="32"/>
      <c r="F43" s="32"/>
      <c r="G43" s="32"/>
      <c r="H43" s="32"/>
      <c r="I43" s="32"/>
      <c r="J43" s="32"/>
    </row>
    <row r="44" spans="1:10" ht="38.25" outlineLevel="2" x14ac:dyDescent="0.2">
      <c r="A44" s="15" t="s">
        <v>255</v>
      </c>
      <c r="B44" s="15" t="s">
        <v>252</v>
      </c>
      <c r="C44" s="15" t="s">
        <v>45</v>
      </c>
      <c r="D44" s="1">
        <v>695707</v>
      </c>
      <c r="E44" s="8">
        <v>688750</v>
      </c>
      <c r="F44" s="1">
        <v>383328</v>
      </c>
      <c r="G44" s="1">
        <v>766656</v>
      </c>
      <c r="H44" s="1">
        <v>822677</v>
      </c>
      <c r="I44" s="1">
        <v>870440</v>
      </c>
      <c r="J44" s="1">
        <v>920151</v>
      </c>
    </row>
    <row r="45" spans="1:10" ht="63.75" outlineLevel="2" x14ac:dyDescent="0.2">
      <c r="A45" s="16" t="s">
        <v>256</v>
      </c>
      <c r="B45" s="16" t="s">
        <v>253</v>
      </c>
      <c r="C45" s="16" t="s">
        <v>0</v>
      </c>
      <c r="D45" s="3">
        <v>91.25</v>
      </c>
      <c r="E45" s="10">
        <f>E44/D44*100</f>
        <v>99.000010061707016</v>
      </c>
      <c r="F45" s="3">
        <v>100.1</v>
      </c>
      <c r="G45" s="3">
        <v>100.1</v>
      </c>
      <c r="H45" s="3">
        <v>100.1</v>
      </c>
      <c r="I45" s="3">
        <v>100.1</v>
      </c>
      <c r="J45" s="3">
        <v>100.2</v>
      </c>
    </row>
    <row r="46" spans="1:10" ht="25.5" outlineLevel="2" x14ac:dyDescent="0.2">
      <c r="A46" s="16" t="s">
        <v>257</v>
      </c>
      <c r="B46" s="16" t="s">
        <v>254</v>
      </c>
      <c r="C46" s="16" t="s">
        <v>32</v>
      </c>
      <c r="D46" s="3">
        <f t="shared" ref="D46:J46" si="11">D44/D12*1000</f>
        <v>40974.556805465574</v>
      </c>
      <c r="E46" s="3">
        <f t="shared" si="11"/>
        <v>40788.226933554426</v>
      </c>
      <c r="F46" s="3">
        <f t="shared" si="11"/>
        <v>22651.302960468001</v>
      </c>
      <c r="G46" s="3">
        <f t="shared" si="11"/>
        <v>45726.828104497195</v>
      </c>
      <c r="H46" s="3">
        <f t="shared" si="11"/>
        <v>49330.035378065601</v>
      </c>
      <c r="I46" s="3">
        <f t="shared" si="11"/>
        <v>52464.589235127474</v>
      </c>
      <c r="J46" s="3">
        <f t="shared" si="11"/>
        <v>55756.589710961642</v>
      </c>
    </row>
    <row r="47" spans="1:10" outlineLevel="1" x14ac:dyDescent="0.2">
      <c r="A47" s="14" t="s">
        <v>2</v>
      </c>
      <c r="B47" s="32" t="s">
        <v>53</v>
      </c>
      <c r="C47" s="32"/>
      <c r="D47" s="32"/>
      <c r="E47" s="32"/>
      <c r="F47" s="32"/>
      <c r="G47" s="32"/>
      <c r="H47" s="32"/>
      <c r="I47" s="32"/>
      <c r="J47" s="32"/>
    </row>
    <row r="48" spans="1:10" ht="25.5" outlineLevel="2" x14ac:dyDescent="0.2">
      <c r="A48" s="15" t="s">
        <v>10</v>
      </c>
      <c r="B48" s="15" t="s">
        <v>157</v>
      </c>
      <c r="C48" s="15" t="s">
        <v>38</v>
      </c>
      <c r="D48" s="1">
        <v>3855</v>
      </c>
      <c r="E48" s="8">
        <v>4360</v>
      </c>
      <c r="F48" s="1">
        <v>2191</v>
      </c>
      <c r="G48" s="1">
        <v>4382</v>
      </c>
      <c r="H48" s="1">
        <v>4426</v>
      </c>
      <c r="I48" s="1">
        <v>4473</v>
      </c>
      <c r="J48" s="1">
        <v>4518</v>
      </c>
    </row>
    <row r="49" spans="1:10" ht="38.25" outlineLevel="2" x14ac:dyDescent="0.2">
      <c r="A49" s="16" t="s">
        <v>11</v>
      </c>
      <c r="B49" s="16" t="s">
        <v>198</v>
      </c>
      <c r="C49" s="16" t="s">
        <v>0</v>
      </c>
      <c r="D49" s="3">
        <v>108.26</v>
      </c>
      <c r="E49" s="10">
        <f>E48/D48*100</f>
        <v>113.09987029831387</v>
      </c>
      <c r="F49" s="3">
        <v>100.5</v>
      </c>
      <c r="G49" s="3">
        <f>G48/E48*100</f>
        <v>100.50458715596331</v>
      </c>
      <c r="H49" s="3">
        <f>H48/G48*100</f>
        <v>101.00410771337289</v>
      </c>
      <c r="I49" s="3">
        <f>I48/H48*100</f>
        <v>101.06190691369181</v>
      </c>
      <c r="J49" s="3">
        <f>J48/I48*100</f>
        <v>101.00603621730382</v>
      </c>
    </row>
    <row r="50" spans="1:10" ht="25.5" outlineLevel="2" x14ac:dyDescent="0.2">
      <c r="A50" s="16" t="s">
        <v>12</v>
      </c>
      <c r="B50" s="16" t="s">
        <v>195</v>
      </c>
      <c r="C50" s="16" t="s">
        <v>38</v>
      </c>
      <c r="D50" s="3">
        <f t="shared" ref="D50:J50" si="12">D48/D12</f>
        <v>0.22704517344955533</v>
      </c>
      <c r="E50" s="3">
        <f t="shared" si="12"/>
        <v>0.25820206087883452</v>
      </c>
      <c r="F50" s="3">
        <f t="shared" si="12"/>
        <v>0.12946877031259232</v>
      </c>
      <c r="G50" s="3">
        <f t="shared" si="12"/>
        <v>0.2613622808063939</v>
      </c>
      <c r="H50" s="3">
        <f t="shared" si="12"/>
        <v>0.26539545481801285</v>
      </c>
      <c r="I50" s="3">
        <f t="shared" si="12"/>
        <v>0.26960400216985114</v>
      </c>
      <c r="J50" s="3">
        <f t="shared" si="12"/>
        <v>0.27376840574441008</v>
      </c>
    </row>
    <row r="51" spans="1:10" ht="25.5" outlineLevel="2" x14ac:dyDescent="0.2">
      <c r="A51" s="15" t="s">
        <v>13</v>
      </c>
      <c r="B51" s="15" t="s">
        <v>156</v>
      </c>
      <c r="C51" s="15" t="s">
        <v>38</v>
      </c>
      <c r="D51" s="1">
        <v>0</v>
      </c>
      <c r="E51" s="8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</row>
    <row r="52" spans="1:10" ht="25.5" outlineLevel="3" x14ac:dyDescent="0.2">
      <c r="A52" s="15" t="s">
        <v>258</v>
      </c>
      <c r="B52" s="17" t="s">
        <v>170</v>
      </c>
      <c r="C52" s="15" t="s">
        <v>38</v>
      </c>
      <c r="D52" s="1">
        <v>0</v>
      </c>
      <c r="E52" s="8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</row>
    <row r="53" spans="1:10" ht="25.5" outlineLevel="2" x14ac:dyDescent="0.2">
      <c r="A53" s="15" t="s">
        <v>259</v>
      </c>
      <c r="B53" s="15" t="s">
        <v>138</v>
      </c>
      <c r="C53" s="15" t="s">
        <v>38</v>
      </c>
      <c r="D53" s="1">
        <f>D48</f>
        <v>3855</v>
      </c>
      <c r="E53" s="1">
        <f t="shared" ref="E53:J53" si="13">E48</f>
        <v>4360</v>
      </c>
      <c r="F53" s="1">
        <f t="shared" si="13"/>
        <v>2191</v>
      </c>
      <c r="G53" s="1">
        <f t="shared" si="13"/>
        <v>4382</v>
      </c>
      <c r="H53" s="1">
        <f t="shared" si="13"/>
        <v>4426</v>
      </c>
      <c r="I53" s="1">
        <f t="shared" si="13"/>
        <v>4473</v>
      </c>
      <c r="J53" s="1">
        <f t="shared" si="13"/>
        <v>4518</v>
      </c>
    </row>
    <row r="54" spans="1:10" ht="25.5" outlineLevel="2" x14ac:dyDescent="0.2">
      <c r="A54" s="15" t="s">
        <v>260</v>
      </c>
      <c r="B54" s="15" t="s">
        <v>127</v>
      </c>
      <c r="C54" s="15" t="s">
        <v>38</v>
      </c>
      <c r="D54" s="1">
        <v>0</v>
      </c>
      <c r="E54" s="8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</row>
    <row r="55" spans="1:10" ht="25.5" outlineLevel="2" x14ac:dyDescent="0.2">
      <c r="A55" s="15" t="s">
        <v>261</v>
      </c>
      <c r="B55" s="15" t="s">
        <v>150</v>
      </c>
      <c r="C55" s="15" t="s">
        <v>38</v>
      </c>
      <c r="D55" s="1">
        <f>D48</f>
        <v>3855</v>
      </c>
      <c r="E55" s="1">
        <f t="shared" ref="E55:J55" si="14">E48</f>
        <v>4360</v>
      </c>
      <c r="F55" s="1">
        <f t="shared" si="14"/>
        <v>2191</v>
      </c>
      <c r="G55" s="1">
        <f t="shared" si="14"/>
        <v>4382</v>
      </c>
      <c r="H55" s="1">
        <f t="shared" si="14"/>
        <v>4426</v>
      </c>
      <c r="I55" s="1">
        <f t="shared" si="14"/>
        <v>4473</v>
      </c>
      <c r="J55" s="1">
        <f t="shared" si="14"/>
        <v>4518</v>
      </c>
    </row>
    <row r="56" spans="1:10" outlineLevel="2" x14ac:dyDescent="0.2">
      <c r="A56" s="15" t="s">
        <v>262</v>
      </c>
      <c r="B56" s="15" t="s">
        <v>117</v>
      </c>
      <c r="C56" s="15" t="s">
        <v>38</v>
      </c>
      <c r="D56" s="1">
        <f>D48</f>
        <v>3855</v>
      </c>
      <c r="E56" s="1">
        <f t="shared" ref="E56:J56" si="15">E48</f>
        <v>4360</v>
      </c>
      <c r="F56" s="1">
        <f t="shared" si="15"/>
        <v>2191</v>
      </c>
      <c r="G56" s="1">
        <f t="shared" si="15"/>
        <v>4382</v>
      </c>
      <c r="H56" s="1">
        <f t="shared" si="15"/>
        <v>4426</v>
      </c>
      <c r="I56" s="1">
        <f t="shared" si="15"/>
        <v>4473</v>
      </c>
      <c r="J56" s="1">
        <f t="shared" si="15"/>
        <v>4518</v>
      </c>
    </row>
    <row r="57" spans="1:10" ht="25.5" outlineLevel="2" x14ac:dyDescent="0.2">
      <c r="A57" s="15" t="s">
        <v>263</v>
      </c>
      <c r="B57" s="15" t="s">
        <v>131</v>
      </c>
      <c r="C57" s="15" t="s">
        <v>38</v>
      </c>
      <c r="D57" s="1">
        <f>D48</f>
        <v>3855</v>
      </c>
      <c r="E57" s="1">
        <f t="shared" ref="E57:J57" si="16">E48</f>
        <v>4360</v>
      </c>
      <c r="F57" s="1">
        <f t="shared" si="16"/>
        <v>2191</v>
      </c>
      <c r="G57" s="1">
        <f t="shared" si="16"/>
        <v>4382</v>
      </c>
      <c r="H57" s="1">
        <f t="shared" si="16"/>
        <v>4426</v>
      </c>
      <c r="I57" s="1">
        <f t="shared" si="16"/>
        <v>4473</v>
      </c>
      <c r="J57" s="1">
        <f t="shared" si="16"/>
        <v>4518</v>
      </c>
    </row>
    <row r="58" spans="1:10" ht="51" outlineLevel="2" x14ac:dyDescent="0.2">
      <c r="A58" s="15" t="s">
        <v>264</v>
      </c>
      <c r="B58" s="15" t="s">
        <v>207</v>
      </c>
      <c r="C58" s="15" t="s">
        <v>51</v>
      </c>
      <c r="D58" s="4">
        <v>0</v>
      </c>
      <c r="E58" s="11">
        <v>0</v>
      </c>
      <c r="F58" s="4">
        <v>0</v>
      </c>
      <c r="G58" s="4">
        <v>0</v>
      </c>
      <c r="H58" s="4">
        <v>0</v>
      </c>
      <c r="I58" s="4">
        <v>3.0259999999999998</v>
      </c>
      <c r="J58" s="4">
        <v>0</v>
      </c>
    </row>
    <row r="59" spans="1:10" x14ac:dyDescent="0.2">
      <c r="A59" s="14" t="s">
        <v>29</v>
      </c>
      <c r="B59" s="32" t="s">
        <v>39</v>
      </c>
      <c r="C59" s="32"/>
      <c r="D59" s="32"/>
      <c r="E59" s="32"/>
      <c r="F59" s="32"/>
      <c r="G59" s="32"/>
      <c r="H59" s="32"/>
      <c r="I59" s="32"/>
      <c r="J59" s="32"/>
    </row>
    <row r="60" spans="1:10" outlineLevel="1" x14ac:dyDescent="0.2">
      <c r="A60" s="14" t="s">
        <v>3</v>
      </c>
      <c r="B60" s="32" t="s">
        <v>99</v>
      </c>
      <c r="C60" s="32"/>
      <c r="D60" s="32"/>
      <c r="E60" s="32"/>
      <c r="F60" s="32"/>
      <c r="G60" s="32"/>
      <c r="H60" s="32"/>
      <c r="I60" s="32"/>
      <c r="J60" s="32"/>
    </row>
    <row r="61" spans="1:10" outlineLevel="1" x14ac:dyDescent="0.2">
      <c r="A61" s="14"/>
      <c r="B61" s="31" t="s">
        <v>57</v>
      </c>
      <c r="C61" s="31"/>
      <c r="D61" s="31"/>
      <c r="E61" s="31"/>
      <c r="F61" s="31"/>
      <c r="G61" s="31"/>
      <c r="H61" s="31"/>
      <c r="I61" s="31"/>
      <c r="J61" s="31"/>
    </row>
    <row r="62" spans="1:10" outlineLevel="2" x14ac:dyDescent="0.2">
      <c r="A62" s="15" t="s">
        <v>265</v>
      </c>
      <c r="B62" s="15" t="s">
        <v>106</v>
      </c>
      <c r="C62" s="15" t="s">
        <v>45</v>
      </c>
      <c r="D62" s="1">
        <v>523250</v>
      </c>
      <c r="E62" s="8">
        <v>402653</v>
      </c>
      <c r="F62" s="1">
        <v>201530</v>
      </c>
      <c r="G62" s="1">
        <v>403060</v>
      </c>
      <c r="H62" s="1">
        <v>403870</v>
      </c>
      <c r="I62" s="1">
        <v>405090</v>
      </c>
      <c r="J62" s="1">
        <v>407120</v>
      </c>
    </row>
    <row r="63" spans="1:10" ht="38.25" outlineLevel="2" x14ac:dyDescent="0.2">
      <c r="A63" s="16" t="s">
        <v>266</v>
      </c>
      <c r="B63" s="16" t="s">
        <v>196</v>
      </c>
      <c r="C63" s="16" t="s">
        <v>0</v>
      </c>
      <c r="D63" s="3">
        <v>122.89</v>
      </c>
      <c r="E63" s="10">
        <f>E62/D62*100</f>
        <v>76.952317247969432</v>
      </c>
      <c r="F63" s="3">
        <v>100.1</v>
      </c>
      <c r="G63" s="3">
        <f>G62/E62*100</f>
        <v>100.10107958962185</v>
      </c>
      <c r="H63" s="3">
        <f>H62/G62*100</f>
        <v>100.20096263583586</v>
      </c>
      <c r="I63" s="3">
        <f t="shared" ref="I63:J63" si="17">I62/H62*100</f>
        <v>100.30207740114395</v>
      </c>
      <c r="J63" s="3">
        <f t="shared" si="17"/>
        <v>100.50112320718854</v>
      </c>
    </row>
    <row r="64" spans="1:10" outlineLevel="2" x14ac:dyDescent="0.2">
      <c r="A64" s="15" t="s">
        <v>267</v>
      </c>
      <c r="B64" s="15" t="s">
        <v>74</v>
      </c>
      <c r="C64" s="15" t="s">
        <v>45</v>
      </c>
      <c r="D64" s="1">
        <v>553419</v>
      </c>
      <c r="E64" s="8">
        <v>417784</v>
      </c>
      <c r="F64" s="1">
        <v>209105</v>
      </c>
      <c r="G64" s="1">
        <v>418210</v>
      </c>
      <c r="H64" s="1">
        <v>419050</v>
      </c>
      <c r="I64" s="1">
        <v>420310</v>
      </c>
      <c r="J64" s="1">
        <v>422420</v>
      </c>
    </row>
    <row r="65" spans="1:10" ht="25.5" outlineLevel="2" x14ac:dyDescent="0.2">
      <c r="A65" s="16" t="s">
        <v>268</v>
      </c>
      <c r="B65" s="16" t="s">
        <v>175</v>
      </c>
      <c r="C65" s="16" t="s">
        <v>0</v>
      </c>
      <c r="D65" s="3">
        <v>122.5</v>
      </c>
      <c r="E65" s="10">
        <f>E64/D64*100</f>
        <v>75.491444999177844</v>
      </c>
      <c r="F65" s="3">
        <v>100.1</v>
      </c>
      <c r="G65" s="3">
        <f>G64/E64*100</f>
        <v>100.1019665664554</v>
      </c>
      <c r="H65" s="3">
        <f>H64/G64*100</f>
        <v>100.20085602926758</v>
      </c>
      <c r="I65" s="3">
        <f>I64/H64*100</f>
        <v>100.30068010977212</v>
      </c>
      <c r="J65" s="3">
        <f>J64/I64*100</f>
        <v>100.50201042087983</v>
      </c>
    </row>
    <row r="66" spans="1:10" outlineLevel="2" x14ac:dyDescent="0.2">
      <c r="A66" s="16" t="s">
        <v>269</v>
      </c>
      <c r="B66" s="16" t="s">
        <v>118</v>
      </c>
      <c r="C66" s="16" t="s">
        <v>0</v>
      </c>
      <c r="D66" s="3">
        <v>76.5</v>
      </c>
      <c r="E66" s="10">
        <v>81.8</v>
      </c>
      <c r="F66" s="3">
        <v>81.8</v>
      </c>
      <c r="G66" s="3">
        <v>81.8</v>
      </c>
      <c r="H66" s="3">
        <v>81.8</v>
      </c>
      <c r="I66" s="3">
        <v>81.8</v>
      </c>
      <c r="J66" s="3">
        <v>81.8</v>
      </c>
    </row>
    <row r="67" spans="1:10" x14ac:dyDescent="0.2">
      <c r="A67" s="14" t="s">
        <v>18</v>
      </c>
      <c r="B67" s="32" t="s">
        <v>67</v>
      </c>
      <c r="C67" s="32"/>
      <c r="D67" s="32"/>
      <c r="E67" s="32"/>
      <c r="F67" s="32"/>
      <c r="G67" s="32"/>
      <c r="H67" s="32"/>
      <c r="I67" s="32"/>
      <c r="J67" s="32"/>
    </row>
    <row r="68" spans="1:10" outlineLevel="1" x14ac:dyDescent="0.2">
      <c r="A68" s="14" t="s">
        <v>270</v>
      </c>
      <c r="B68" s="32" t="s">
        <v>64</v>
      </c>
      <c r="C68" s="32"/>
      <c r="D68" s="32"/>
      <c r="E68" s="32"/>
      <c r="F68" s="32"/>
      <c r="G68" s="32"/>
      <c r="H68" s="32"/>
      <c r="I68" s="32"/>
      <c r="J68" s="32"/>
    </row>
    <row r="69" spans="1:10" outlineLevel="1" x14ac:dyDescent="0.2">
      <c r="A69" s="14"/>
      <c r="B69" s="31" t="s">
        <v>83</v>
      </c>
      <c r="C69" s="31"/>
      <c r="D69" s="31"/>
      <c r="E69" s="31"/>
      <c r="F69" s="31"/>
      <c r="G69" s="31"/>
      <c r="H69" s="31"/>
      <c r="I69" s="31"/>
      <c r="J69" s="31"/>
    </row>
    <row r="70" spans="1:10" outlineLevel="2" x14ac:dyDescent="0.2">
      <c r="A70" s="15" t="s">
        <v>271</v>
      </c>
      <c r="B70" s="15" t="s">
        <v>58</v>
      </c>
      <c r="C70" s="15" t="s">
        <v>52</v>
      </c>
      <c r="D70" s="1">
        <v>639.38</v>
      </c>
      <c r="E70" s="8">
        <v>662.17</v>
      </c>
      <c r="F70" s="1">
        <v>323.74</v>
      </c>
      <c r="G70" s="1">
        <v>647.47</v>
      </c>
      <c r="H70" s="1">
        <v>647.47</v>
      </c>
      <c r="I70" s="1">
        <v>647.47</v>
      </c>
      <c r="J70" s="1">
        <v>647.47</v>
      </c>
    </row>
    <row r="71" spans="1:10" ht="38.25" outlineLevel="2" x14ac:dyDescent="0.2">
      <c r="A71" s="16" t="s">
        <v>272</v>
      </c>
      <c r="B71" s="18" t="s">
        <v>247</v>
      </c>
      <c r="C71" s="16" t="s">
        <v>0</v>
      </c>
      <c r="D71" s="3">
        <v>99.61</v>
      </c>
      <c r="E71" s="10">
        <f>E70/D70*100</f>
        <v>103.56439050330006</v>
      </c>
      <c r="F71" s="3">
        <v>97.78</v>
      </c>
      <c r="G71" s="3">
        <f>G70/E70*100</f>
        <v>97.780026277239998</v>
      </c>
      <c r="H71" s="3">
        <f>H70/G70*100</f>
        <v>100</v>
      </c>
      <c r="I71" s="3">
        <f t="shared" ref="I71:J71" si="18">I70/H70*100</f>
        <v>100</v>
      </c>
      <c r="J71" s="3">
        <f t="shared" si="18"/>
        <v>100</v>
      </c>
    </row>
    <row r="72" spans="1:10" outlineLevel="2" x14ac:dyDescent="0.2">
      <c r="A72" s="15" t="s">
        <v>273</v>
      </c>
      <c r="B72" s="15" t="s">
        <v>73</v>
      </c>
      <c r="C72" s="15" t="s">
        <v>44</v>
      </c>
      <c r="D72" s="1">
        <v>167.31</v>
      </c>
      <c r="E72" s="8">
        <v>179.4</v>
      </c>
      <c r="F72" s="1">
        <v>90</v>
      </c>
      <c r="G72" s="1">
        <v>180</v>
      </c>
      <c r="H72" s="1">
        <v>180</v>
      </c>
      <c r="I72" s="1">
        <v>180</v>
      </c>
      <c r="J72" s="1">
        <v>180</v>
      </c>
    </row>
    <row r="73" spans="1:10" ht="38.25" outlineLevel="2" x14ac:dyDescent="0.2">
      <c r="A73" s="16" t="s">
        <v>274</v>
      </c>
      <c r="B73" s="18" t="s">
        <v>246</v>
      </c>
      <c r="C73" s="16" t="s">
        <v>0</v>
      </c>
      <c r="D73" s="3">
        <v>91.14</v>
      </c>
      <c r="E73" s="10">
        <f>E72/D72*100</f>
        <v>107.22610722610723</v>
      </c>
      <c r="F73" s="3">
        <v>100.33</v>
      </c>
      <c r="G73" s="3">
        <f>G72/E72*100</f>
        <v>100.33444816053512</v>
      </c>
      <c r="H73" s="3">
        <f>H72/G72*100</f>
        <v>100</v>
      </c>
      <c r="I73" s="3">
        <f t="shared" ref="I73:J73" si="19">I72/H72*100</f>
        <v>100</v>
      </c>
      <c r="J73" s="3">
        <f t="shared" si="19"/>
        <v>100</v>
      </c>
    </row>
    <row r="74" spans="1:10" outlineLevel="2" x14ac:dyDescent="0.2">
      <c r="A74" s="15" t="s">
        <v>275</v>
      </c>
      <c r="B74" s="15" t="s">
        <v>61</v>
      </c>
      <c r="C74" s="15" t="s">
        <v>52</v>
      </c>
      <c r="D74" s="1">
        <v>686.63</v>
      </c>
      <c r="E74" s="8">
        <v>712.67</v>
      </c>
      <c r="F74" s="1">
        <v>333.3</v>
      </c>
      <c r="G74" s="1">
        <v>666.59</v>
      </c>
      <c r="H74" s="1">
        <v>666.59</v>
      </c>
      <c r="I74" s="1">
        <v>666.59</v>
      </c>
      <c r="J74" s="1">
        <v>666.59</v>
      </c>
    </row>
    <row r="75" spans="1:10" ht="38.25" outlineLevel="2" x14ac:dyDescent="0.2">
      <c r="A75" s="16" t="s">
        <v>276</v>
      </c>
      <c r="B75" s="18" t="s">
        <v>248</v>
      </c>
      <c r="C75" s="16" t="s">
        <v>0</v>
      </c>
      <c r="D75" s="3">
        <v>99.67</v>
      </c>
      <c r="E75" s="10">
        <f>E74/D74*100</f>
        <v>103.79243551840148</v>
      </c>
      <c r="F75" s="3">
        <v>93.54</v>
      </c>
      <c r="G75" s="3">
        <f>G74/E74*100</f>
        <v>93.534174302271751</v>
      </c>
      <c r="H75" s="3">
        <f>H74/G74*100</f>
        <v>100</v>
      </c>
      <c r="I75" s="3">
        <f t="shared" ref="I75:J75" si="20">I74/H74*100</f>
        <v>100</v>
      </c>
      <c r="J75" s="3">
        <f t="shared" si="20"/>
        <v>100</v>
      </c>
    </row>
    <row r="76" spans="1:10" outlineLevel="1" x14ac:dyDescent="0.2">
      <c r="A76" s="14"/>
      <c r="B76" s="31" t="s">
        <v>543</v>
      </c>
      <c r="C76" s="31"/>
      <c r="D76" s="31"/>
      <c r="E76" s="31"/>
      <c r="F76" s="31"/>
      <c r="G76" s="31"/>
      <c r="H76" s="31"/>
      <c r="I76" s="31"/>
      <c r="J76" s="31"/>
    </row>
    <row r="77" spans="1:10" ht="25.5" outlineLevel="2" x14ac:dyDescent="0.2">
      <c r="A77" s="15" t="s">
        <v>277</v>
      </c>
      <c r="B77" s="15" t="s">
        <v>136</v>
      </c>
      <c r="C77" s="15" t="s">
        <v>30</v>
      </c>
      <c r="D77" s="2">
        <v>3</v>
      </c>
      <c r="E77" s="9">
        <v>3</v>
      </c>
      <c r="F77" s="2">
        <v>3</v>
      </c>
      <c r="G77" s="2">
        <v>3</v>
      </c>
      <c r="H77" s="2">
        <v>3</v>
      </c>
      <c r="I77" s="2">
        <v>3</v>
      </c>
      <c r="J77" s="2">
        <v>3</v>
      </c>
    </row>
    <row r="78" spans="1:10" ht="25.5" outlineLevel="3" x14ac:dyDescent="0.2">
      <c r="A78" s="15" t="s">
        <v>278</v>
      </c>
      <c r="B78" s="17" t="s">
        <v>169</v>
      </c>
      <c r="C78" s="15" t="s">
        <v>30</v>
      </c>
      <c r="D78" s="2">
        <v>1</v>
      </c>
      <c r="E78" s="9">
        <v>1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</row>
    <row r="79" spans="1:10" ht="25.5" outlineLevel="3" x14ac:dyDescent="0.2">
      <c r="A79" s="15" t="s">
        <v>279</v>
      </c>
      <c r="B79" s="17" t="s">
        <v>154</v>
      </c>
      <c r="C79" s="15" t="s">
        <v>30</v>
      </c>
      <c r="D79" s="2">
        <v>3</v>
      </c>
      <c r="E79" s="9">
        <v>3</v>
      </c>
      <c r="F79" s="2">
        <v>3</v>
      </c>
      <c r="G79" s="2">
        <v>3</v>
      </c>
      <c r="H79" s="2">
        <v>3</v>
      </c>
      <c r="I79" s="2">
        <v>3</v>
      </c>
      <c r="J79" s="2">
        <v>3</v>
      </c>
    </row>
    <row r="80" spans="1:10" ht="25.5" outlineLevel="2" x14ac:dyDescent="0.2">
      <c r="A80" s="15" t="s">
        <v>280</v>
      </c>
      <c r="B80" s="15" t="s">
        <v>174</v>
      </c>
      <c r="C80" s="15" t="s">
        <v>21</v>
      </c>
      <c r="D80" s="1">
        <v>52.69</v>
      </c>
      <c r="E80" s="1">
        <v>52.69</v>
      </c>
      <c r="F80" s="1">
        <v>52.69</v>
      </c>
      <c r="G80" s="1">
        <v>52.69</v>
      </c>
      <c r="H80" s="1">
        <v>52.69</v>
      </c>
      <c r="I80" s="1">
        <v>52.69</v>
      </c>
      <c r="J80" s="1">
        <v>52.69</v>
      </c>
    </row>
    <row r="81" spans="1:10" ht="36.75" customHeight="1" outlineLevel="3" x14ac:dyDescent="0.2">
      <c r="A81" s="15" t="s">
        <v>281</v>
      </c>
      <c r="B81" s="17" t="s">
        <v>193</v>
      </c>
      <c r="C81" s="15" t="s">
        <v>21</v>
      </c>
      <c r="D81" s="1">
        <v>38</v>
      </c>
      <c r="E81" s="1">
        <v>38</v>
      </c>
      <c r="F81" s="1">
        <v>38</v>
      </c>
      <c r="G81" s="1">
        <v>38</v>
      </c>
      <c r="H81" s="1">
        <v>38</v>
      </c>
      <c r="I81" s="1">
        <v>38</v>
      </c>
      <c r="J81" s="1">
        <v>38</v>
      </c>
    </row>
    <row r="82" spans="1:10" ht="25.5" outlineLevel="3" x14ac:dyDescent="0.2">
      <c r="A82" s="15" t="s">
        <v>282</v>
      </c>
      <c r="B82" s="17" t="s">
        <v>181</v>
      </c>
      <c r="C82" s="15" t="s">
        <v>21</v>
      </c>
      <c r="D82" s="1">
        <v>52.69</v>
      </c>
      <c r="E82" s="1">
        <v>52.69</v>
      </c>
      <c r="F82" s="1">
        <v>52.69</v>
      </c>
      <c r="G82" s="1">
        <v>52.69</v>
      </c>
      <c r="H82" s="1">
        <v>52.69</v>
      </c>
      <c r="I82" s="1">
        <v>52.69</v>
      </c>
      <c r="J82" s="1">
        <v>52.69</v>
      </c>
    </row>
    <row r="83" spans="1:10" ht="25.5" outlineLevel="2" x14ac:dyDescent="0.2">
      <c r="A83" s="15" t="s">
        <v>283</v>
      </c>
      <c r="B83" s="15" t="s">
        <v>178</v>
      </c>
      <c r="C83" s="15" t="s">
        <v>21</v>
      </c>
      <c r="D83" s="1">
        <v>0.6</v>
      </c>
      <c r="E83" s="8">
        <v>1.03</v>
      </c>
      <c r="F83" s="1">
        <v>0</v>
      </c>
      <c r="G83" s="1">
        <v>1</v>
      </c>
      <c r="H83" s="1">
        <v>1</v>
      </c>
      <c r="I83" s="1">
        <v>1</v>
      </c>
      <c r="J83" s="1">
        <v>1</v>
      </c>
    </row>
    <row r="84" spans="1:10" ht="25.5" outlineLevel="2" x14ac:dyDescent="0.2">
      <c r="A84" s="15" t="s">
        <v>284</v>
      </c>
      <c r="B84" s="15" t="s">
        <v>133</v>
      </c>
      <c r="C84" s="15" t="s">
        <v>21</v>
      </c>
      <c r="D84" s="1">
        <v>30.5</v>
      </c>
      <c r="E84" s="1">
        <v>30.5</v>
      </c>
      <c r="F84" s="1">
        <v>30.5</v>
      </c>
      <c r="G84" s="1">
        <v>30.5</v>
      </c>
      <c r="H84" s="1">
        <v>30.5</v>
      </c>
      <c r="I84" s="1">
        <v>30.5</v>
      </c>
      <c r="J84" s="1">
        <v>30.5</v>
      </c>
    </row>
    <row r="85" spans="1:10" ht="25.5" outlineLevel="3" x14ac:dyDescent="0.2">
      <c r="A85" s="15" t="s">
        <v>285</v>
      </c>
      <c r="B85" s="17" t="s">
        <v>166</v>
      </c>
      <c r="C85" s="15" t="s">
        <v>21</v>
      </c>
      <c r="D85" s="1">
        <v>23.76</v>
      </c>
      <c r="E85" s="1">
        <v>23.76</v>
      </c>
      <c r="F85" s="1">
        <v>23.76</v>
      </c>
      <c r="G85" s="1">
        <v>23.76</v>
      </c>
      <c r="H85" s="1">
        <v>23.76</v>
      </c>
      <c r="I85" s="1">
        <v>23.76</v>
      </c>
      <c r="J85" s="1">
        <v>23.76</v>
      </c>
    </row>
    <row r="86" spans="1:10" ht="25.5" outlineLevel="2" x14ac:dyDescent="0.2">
      <c r="A86" s="15" t="s">
        <v>286</v>
      </c>
      <c r="B86" s="15" t="s">
        <v>152</v>
      </c>
      <c r="C86" s="15" t="s">
        <v>21</v>
      </c>
      <c r="D86" s="1">
        <v>0.14000000000000001</v>
      </c>
      <c r="E86" s="8">
        <v>0</v>
      </c>
      <c r="F86" s="1">
        <v>0</v>
      </c>
      <c r="G86" s="1">
        <v>0.2</v>
      </c>
      <c r="H86" s="1">
        <v>0.2</v>
      </c>
      <c r="I86" s="1">
        <v>0.2</v>
      </c>
      <c r="J86" s="1">
        <v>0.2</v>
      </c>
    </row>
    <row r="87" spans="1:10" ht="25.5" outlineLevel="2" x14ac:dyDescent="0.2">
      <c r="A87" s="15" t="s">
        <v>287</v>
      </c>
      <c r="B87" s="15" t="s">
        <v>135</v>
      </c>
      <c r="C87" s="15" t="s">
        <v>21</v>
      </c>
      <c r="D87" s="1">
        <v>24</v>
      </c>
      <c r="E87" s="1">
        <v>24</v>
      </c>
      <c r="F87" s="1">
        <v>24</v>
      </c>
      <c r="G87" s="1">
        <v>24</v>
      </c>
      <c r="H87" s="1">
        <v>24</v>
      </c>
      <c r="I87" s="1">
        <v>24</v>
      </c>
      <c r="J87" s="1">
        <v>24</v>
      </c>
    </row>
    <row r="88" spans="1:10" ht="25.5" outlineLevel="3" x14ac:dyDescent="0.2">
      <c r="A88" s="15" t="s">
        <v>288</v>
      </c>
      <c r="B88" s="17" t="s">
        <v>168</v>
      </c>
      <c r="C88" s="15" t="s">
        <v>21</v>
      </c>
      <c r="D88" s="1">
        <v>23.3</v>
      </c>
      <c r="E88" s="8">
        <v>23.3</v>
      </c>
      <c r="F88" s="8">
        <v>23.3</v>
      </c>
      <c r="G88" s="8">
        <v>23.3</v>
      </c>
      <c r="H88" s="8">
        <v>23.3</v>
      </c>
      <c r="I88" s="8">
        <v>23.3</v>
      </c>
      <c r="J88" s="8">
        <v>23.3</v>
      </c>
    </row>
    <row r="89" spans="1:10" ht="25.5" outlineLevel="2" x14ac:dyDescent="0.2">
      <c r="A89" s="15" t="s">
        <v>289</v>
      </c>
      <c r="B89" s="15" t="s">
        <v>141</v>
      </c>
      <c r="C89" s="15" t="s">
        <v>21</v>
      </c>
      <c r="D89" s="1">
        <v>0</v>
      </c>
      <c r="E89" s="8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</row>
    <row r="90" spans="1:10" outlineLevel="1" x14ac:dyDescent="0.2">
      <c r="A90" s="14" t="s">
        <v>4</v>
      </c>
      <c r="B90" s="32" t="s">
        <v>143</v>
      </c>
      <c r="C90" s="32"/>
      <c r="D90" s="32"/>
      <c r="E90" s="32"/>
      <c r="F90" s="32"/>
      <c r="G90" s="32"/>
      <c r="H90" s="32"/>
      <c r="I90" s="32"/>
      <c r="J90" s="32"/>
    </row>
    <row r="91" spans="1:10" outlineLevel="1" x14ac:dyDescent="0.2">
      <c r="A91" s="14"/>
      <c r="B91" s="31" t="s">
        <v>105</v>
      </c>
      <c r="C91" s="31"/>
      <c r="D91" s="31"/>
      <c r="E91" s="31"/>
      <c r="F91" s="31"/>
      <c r="G91" s="31"/>
      <c r="H91" s="31"/>
      <c r="I91" s="31"/>
      <c r="J91" s="31"/>
    </row>
    <row r="92" spans="1:10" outlineLevel="2" x14ac:dyDescent="0.2">
      <c r="A92" s="15" t="s">
        <v>290</v>
      </c>
      <c r="B92" s="15" t="s">
        <v>103</v>
      </c>
      <c r="C92" s="15" t="s">
        <v>51</v>
      </c>
      <c r="D92" s="4">
        <v>505.4</v>
      </c>
      <c r="E92" s="11">
        <v>632.79999999999995</v>
      </c>
      <c r="F92" s="4">
        <f>F48/1000+E92</f>
        <v>634.99099999999999</v>
      </c>
      <c r="G92" s="4">
        <f>G48/1000+E92</f>
        <v>637.1819999999999</v>
      </c>
      <c r="H92" s="4">
        <f>H48/1000+G92</f>
        <v>641.60799999999995</v>
      </c>
      <c r="I92" s="4">
        <f t="shared" ref="I92:J92" si="21">I48/1000+H92</f>
        <v>646.0809999999999</v>
      </c>
      <c r="J92" s="4">
        <f t="shared" si="21"/>
        <v>650.59899999999993</v>
      </c>
    </row>
    <row r="93" spans="1:10" ht="25.5" outlineLevel="2" x14ac:dyDescent="0.2">
      <c r="A93" s="16" t="s">
        <v>291</v>
      </c>
      <c r="B93" s="18" t="s">
        <v>292</v>
      </c>
      <c r="C93" s="16" t="s">
        <v>0</v>
      </c>
      <c r="D93" s="3">
        <v>102.89</v>
      </c>
      <c r="E93" s="10">
        <f>E92/D92*100</f>
        <v>125.20775623268699</v>
      </c>
      <c r="F93" s="3">
        <v>100.35</v>
      </c>
      <c r="G93" s="3">
        <f>G92/E92*100</f>
        <v>100.69247787610618</v>
      </c>
      <c r="H93" s="3">
        <f>H92/G92*100</f>
        <v>100.69462100310429</v>
      </c>
      <c r="I93" s="3">
        <f>I92/H92*100</f>
        <v>100.6971546489445</v>
      </c>
      <c r="J93" s="3">
        <f>J92/I92*100</f>
        <v>100.69929312268894</v>
      </c>
    </row>
    <row r="94" spans="1:10" ht="25.5" outlineLevel="2" x14ac:dyDescent="0.2">
      <c r="A94" s="15" t="s">
        <v>295</v>
      </c>
      <c r="B94" s="27" t="s">
        <v>537</v>
      </c>
      <c r="C94" s="15" t="s">
        <v>538</v>
      </c>
      <c r="D94" s="1">
        <f>D92*1000/D12</f>
        <v>29.766181753931328</v>
      </c>
      <c r="E94" s="1">
        <f t="shared" ref="E94:J94" si="22">E92*1000/E12</f>
        <v>37.474831221129932</v>
      </c>
      <c r="F94" s="1">
        <f t="shared" si="22"/>
        <v>37.522366010754595</v>
      </c>
      <c r="G94" s="1">
        <f t="shared" si="22"/>
        <v>38.004413694381476</v>
      </c>
      <c r="H94" s="1">
        <f t="shared" si="22"/>
        <v>38.472626971277805</v>
      </c>
      <c r="I94" s="1">
        <f t="shared" si="22"/>
        <v>38.941655114218548</v>
      </c>
      <c r="J94" s="1">
        <f t="shared" si="22"/>
        <v>39.423074592498324</v>
      </c>
    </row>
    <row r="95" spans="1:10" outlineLevel="1" x14ac:dyDescent="0.2">
      <c r="A95" s="14"/>
      <c r="B95" s="31" t="s">
        <v>95</v>
      </c>
      <c r="C95" s="31"/>
      <c r="D95" s="31"/>
      <c r="E95" s="31"/>
      <c r="F95" s="31"/>
      <c r="G95" s="31"/>
      <c r="H95" s="31"/>
      <c r="I95" s="31"/>
      <c r="J95" s="31"/>
    </row>
    <row r="96" spans="1:10" outlineLevel="2" x14ac:dyDescent="0.2">
      <c r="A96" s="15" t="s">
        <v>296</v>
      </c>
      <c r="B96" s="15" t="s">
        <v>85</v>
      </c>
      <c r="C96" s="15" t="s">
        <v>30</v>
      </c>
      <c r="D96" s="2">
        <v>166</v>
      </c>
      <c r="E96" s="9">
        <v>168</v>
      </c>
      <c r="F96" s="2">
        <v>168</v>
      </c>
      <c r="G96" s="2">
        <v>168</v>
      </c>
      <c r="H96" s="2">
        <v>169</v>
      </c>
      <c r="I96" s="2">
        <v>169</v>
      </c>
      <c r="J96" s="2">
        <v>169</v>
      </c>
    </row>
    <row r="97" spans="1:10" outlineLevel="1" x14ac:dyDescent="0.2">
      <c r="A97" s="14"/>
      <c r="B97" s="31" t="s">
        <v>104</v>
      </c>
      <c r="C97" s="31"/>
      <c r="D97" s="31"/>
      <c r="E97" s="31"/>
      <c r="F97" s="31"/>
      <c r="G97" s="31"/>
      <c r="H97" s="31"/>
      <c r="I97" s="31"/>
      <c r="J97" s="31"/>
    </row>
    <row r="98" spans="1:10" ht="25.5" outlineLevel="2" x14ac:dyDescent="0.2">
      <c r="A98" s="15" t="s">
        <v>297</v>
      </c>
      <c r="B98" s="15" t="s">
        <v>162</v>
      </c>
      <c r="C98" s="15" t="s">
        <v>30</v>
      </c>
      <c r="D98" s="2">
        <v>284</v>
      </c>
      <c r="E98" s="9">
        <v>285</v>
      </c>
      <c r="F98" s="2">
        <v>285</v>
      </c>
      <c r="G98" s="2">
        <v>285</v>
      </c>
      <c r="H98" s="2">
        <v>285</v>
      </c>
      <c r="I98" s="2">
        <v>285</v>
      </c>
      <c r="J98" s="2">
        <v>285</v>
      </c>
    </row>
    <row r="99" spans="1:10" ht="25.5" outlineLevel="3" x14ac:dyDescent="0.2">
      <c r="A99" s="15" t="s">
        <v>298</v>
      </c>
      <c r="B99" s="17" t="s">
        <v>176</v>
      </c>
      <c r="C99" s="15" t="s">
        <v>30</v>
      </c>
      <c r="D99" s="2">
        <v>26</v>
      </c>
      <c r="E99" s="9">
        <v>24</v>
      </c>
      <c r="F99" s="9">
        <v>24</v>
      </c>
      <c r="G99" s="9">
        <v>24</v>
      </c>
      <c r="H99" s="9">
        <v>24</v>
      </c>
      <c r="I99" s="9">
        <v>24</v>
      </c>
      <c r="J99" s="9">
        <v>24</v>
      </c>
    </row>
    <row r="100" spans="1:10" ht="25.5" outlineLevel="3" x14ac:dyDescent="0.2">
      <c r="A100" s="15" t="s">
        <v>299</v>
      </c>
      <c r="B100" s="17" t="s">
        <v>171</v>
      </c>
      <c r="C100" s="15" t="s">
        <v>30</v>
      </c>
      <c r="D100" s="2">
        <v>78</v>
      </c>
      <c r="E100" s="9">
        <v>74</v>
      </c>
      <c r="F100" s="9">
        <v>74</v>
      </c>
      <c r="G100" s="9">
        <v>74</v>
      </c>
      <c r="H100" s="9">
        <v>74</v>
      </c>
      <c r="I100" s="9">
        <v>74</v>
      </c>
      <c r="J100" s="9">
        <v>74</v>
      </c>
    </row>
    <row r="101" spans="1:10" ht="25.5" outlineLevel="2" x14ac:dyDescent="0.2">
      <c r="A101" s="15" t="s">
        <v>300</v>
      </c>
      <c r="B101" s="15" t="s">
        <v>149</v>
      </c>
      <c r="C101" s="15" t="s">
        <v>30</v>
      </c>
      <c r="D101" s="2">
        <v>16</v>
      </c>
      <c r="E101" s="9">
        <v>1</v>
      </c>
      <c r="F101" s="9">
        <v>0</v>
      </c>
      <c r="G101" s="9">
        <v>10</v>
      </c>
      <c r="H101" s="9">
        <v>10</v>
      </c>
      <c r="I101" s="9">
        <v>10</v>
      </c>
      <c r="J101" s="9">
        <v>10</v>
      </c>
    </row>
    <row r="102" spans="1:10" ht="25.5" outlineLevel="3" x14ac:dyDescent="0.2">
      <c r="A102" s="15" t="s">
        <v>301</v>
      </c>
      <c r="B102" s="17" t="s">
        <v>164</v>
      </c>
      <c r="C102" s="15" t="s">
        <v>30</v>
      </c>
      <c r="D102" s="2">
        <v>0</v>
      </c>
      <c r="E102" s="9">
        <v>0</v>
      </c>
      <c r="F102" s="2">
        <v>0</v>
      </c>
      <c r="G102" s="2">
        <v>1</v>
      </c>
      <c r="H102" s="2">
        <v>1</v>
      </c>
      <c r="I102" s="2">
        <v>1</v>
      </c>
      <c r="J102" s="2">
        <v>1</v>
      </c>
    </row>
    <row r="103" spans="1:10" ht="25.5" outlineLevel="3" x14ac:dyDescent="0.2">
      <c r="A103" s="15" t="s">
        <v>302</v>
      </c>
      <c r="B103" s="17" t="s">
        <v>158</v>
      </c>
      <c r="C103" s="15" t="s">
        <v>30</v>
      </c>
      <c r="D103" s="2">
        <v>1</v>
      </c>
      <c r="E103" s="9">
        <v>0</v>
      </c>
      <c r="F103" s="2">
        <v>0</v>
      </c>
      <c r="G103" s="2">
        <v>1</v>
      </c>
      <c r="H103" s="2">
        <v>1</v>
      </c>
      <c r="I103" s="2">
        <v>1</v>
      </c>
      <c r="J103" s="2">
        <v>1</v>
      </c>
    </row>
    <row r="104" spans="1:10" outlineLevel="3" x14ac:dyDescent="0.2">
      <c r="A104" s="15" t="s">
        <v>303</v>
      </c>
      <c r="B104" s="17" t="s">
        <v>119</v>
      </c>
      <c r="C104" s="15" t="s">
        <v>34</v>
      </c>
      <c r="D104" s="2">
        <v>0</v>
      </c>
      <c r="E104" s="9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</row>
    <row r="105" spans="1:10" outlineLevel="1" x14ac:dyDescent="0.2">
      <c r="A105" s="14"/>
      <c r="B105" s="31" t="s">
        <v>112</v>
      </c>
      <c r="C105" s="31"/>
      <c r="D105" s="31"/>
      <c r="E105" s="31"/>
      <c r="F105" s="31"/>
      <c r="G105" s="31"/>
      <c r="H105" s="31"/>
      <c r="I105" s="31"/>
      <c r="J105" s="31"/>
    </row>
    <row r="106" spans="1:10" ht="25.5" outlineLevel="2" x14ac:dyDescent="0.2">
      <c r="A106" s="15" t="s">
        <v>304</v>
      </c>
      <c r="B106" s="15" t="s">
        <v>144</v>
      </c>
      <c r="C106" s="15" t="s">
        <v>30</v>
      </c>
      <c r="D106" s="2">
        <v>8</v>
      </c>
      <c r="E106" s="9">
        <v>9</v>
      </c>
      <c r="F106" s="2">
        <v>9</v>
      </c>
      <c r="G106" s="2">
        <v>9</v>
      </c>
      <c r="H106" s="2">
        <v>9</v>
      </c>
      <c r="I106" s="2">
        <v>9</v>
      </c>
      <c r="J106" s="2">
        <v>9</v>
      </c>
    </row>
    <row r="107" spans="1:10" outlineLevel="3" x14ac:dyDescent="0.2">
      <c r="A107" s="15" t="s">
        <v>305</v>
      </c>
      <c r="B107" s="17" t="s">
        <v>100</v>
      </c>
      <c r="C107" s="15" t="s">
        <v>30</v>
      </c>
      <c r="D107" s="2">
        <v>6</v>
      </c>
      <c r="E107" s="9">
        <v>6</v>
      </c>
      <c r="F107" s="2">
        <v>6</v>
      </c>
      <c r="G107" s="2">
        <v>6</v>
      </c>
      <c r="H107" s="2">
        <v>6</v>
      </c>
      <c r="I107" s="2">
        <v>6</v>
      </c>
      <c r="J107" s="2">
        <v>6</v>
      </c>
    </row>
    <row r="108" spans="1:10" outlineLevel="2" x14ac:dyDescent="0.2">
      <c r="A108" s="15" t="s">
        <v>306</v>
      </c>
      <c r="B108" s="15" t="s">
        <v>92</v>
      </c>
      <c r="C108" s="15" t="s">
        <v>30</v>
      </c>
      <c r="D108" s="2">
        <v>5</v>
      </c>
      <c r="E108" s="9">
        <v>5</v>
      </c>
      <c r="F108" s="2">
        <v>5</v>
      </c>
      <c r="G108" s="2">
        <v>5</v>
      </c>
      <c r="H108" s="2">
        <v>5</v>
      </c>
      <c r="I108" s="2">
        <v>5</v>
      </c>
      <c r="J108" s="2">
        <v>5</v>
      </c>
    </row>
    <row r="109" spans="1:10" ht="25.5" outlineLevel="2" x14ac:dyDescent="0.2">
      <c r="A109" s="15" t="s">
        <v>307</v>
      </c>
      <c r="B109" s="15" t="s">
        <v>187</v>
      </c>
      <c r="C109" s="15" t="s">
        <v>30</v>
      </c>
      <c r="D109" s="2">
        <v>166</v>
      </c>
      <c r="E109" s="2">
        <v>168</v>
      </c>
      <c r="F109" s="2">
        <v>168</v>
      </c>
      <c r="G109" s="2">
        <v>169</v>
      </c>
      <c r="H109" s="2">
        <v>169</v>
      </c>
      <c r="I109" s="2">
        <v>169</v>
      </c>
      <c r="J109" s="2">
        <v>169</v>
      </c>
    </row>
    <row r="110" spans="1:10" ht="38.25" outlineLevel="2" x14ac:dyDescent="0.2">
      <c r="A110" s="15" t="s">
        <v>308</v>
      </c>
      <c r="B110" s="15" t="s">
        <v>197</v>
      </c>
      <c r="C110" s="15" t="s">
        <v>30</v>
      </c>
      <c r="D110" s="2">
        <v>166</v>
      </c>
      <c r="E110" s="2">
        <v>168</v>
      </c>
      <c r="F110" s="2">
        <v>168</v>
      </c>
      <c r="G110" s="2">
        <v>169</v>
      </c>
      <c r="H110" s="2">
        <v>169</v>
      </c>
      <c r="I110" s="2">
        <v>169</v>
      </c>
      <c r="J110" s="2">
        <v>169</v>
      </c>
    </row>
    <row r="111" spans="1:10" ht="38.25" outlineLevel="3" x14ac:dyDescent="0.2">
      <c r="A111" s="15" t="s">
        <v>309</v>
      </c>
      <c r="B111" s="17" t="s">
        <v>200</v>
      </c>
      <c r="C111" s="15" t="s">
        <v>30</v>
      </c>
      <c r="D111" s="2">
        <v>4</v>
      </c>
      <c r="E111" s="9">
        <v>6</v>
      </c>
      <c r="F111" s="2">
        <v>6</v>
      </c>
      <c r="G111" s="2">
        <v>6</v>
      </c>
      <c r="H111" s="2">
        <v>6</v>
      </c>
      <c r="I111" s="2">
        <v>6</v>
      </c>
      <c r="J111" s="2">
        <v>6</v>
      </c>
    </row>
    <row r="112" spans="1:10" ht="51" outlineLevel="3" x14ac:dyDescent="0.2">
      <c r="A112" s="15" t="s">
        <v>310</v>
      </c>
      <c r="B112" s="17" t="s">
        <v>216</v>
      </c>
      <c r="C112" s="15" t="s">
        <v>30</v>
      </c>
      <c r="D112" s="2">
        <v>5</v>
      </c>
      <c r="E112" s="9">
        <v>5</v>
      </c>
      <c r="F112" s="2">
        <v>5</v>
      </c>
      <c r="G112" s="2">
        <v>5</v>
      </c>
      <c r="H112" s="2">
        <v>5</v>
      </c>
      <c r="I112" s="2">
        <v>5</v>
      </c>
      <c r="J112" s="2">
        <v>5</v>
      </c>
    </row>
    <row r="113" spans="1:10" ht="38.25" outlineLevel="3" x14ac:dyDescent="0.2">
      <c r="A113" s="15" t="s">
        <v>311</v>
      </c>
      <c r="B113" s="17" t="s">
        <v>204</v>
      </c>
      <c r="C113" s="15" t="s">
        <v>30</v>
      </c>
      <c r="D113" s="2">
        <v>160</v>
      </c>
      <c r="E113" s="2">
        <v>160</v>
      </c>
      <c r="F113" s="2">
        <v>160</v>
      </c>
      <c r="G113" s="2">
        <v>170</v>
      </c>
      <c r="H113" s="2">
        <v>170</v>
      </c>
      <c r="I113" s="2">
        <v>170</v>
      </c>
      <c r="J113" s="2">
        <v>170</v>
      </c>
    </row>
    <row r="114" spans="1:10" ht="51" outlineLevel="4" x14ac:dyDescent="0.2">
      <c r="A114" s="15" t="s">
        <v>312</v>
      </c>
      <c r="B114" s="19" t="s">
        <v>206</v>
      </c>
      <c r="C114" s="15" t="s">
        <v>30</v>
      </c>
      <c r="D114" s="2">
        <v>154</v>
      </c>
      <c r="E114" s="2">
        <v>154</v>
      </c>
      <c r="F114" s="2">
        <v>154</v>
      </c>
      <c r="G114" s="2">
        <v>154</v>
      </c>
      <c r="H114" s="2">
        <v>154</v>
      </c>
      <c r="I114" s="2">
        <v>154</v>
      </c>
      <c r="J114" s="2">
        <v>154</v>
      </c>
    </row>
    <row r="115" spans="1:10" ht="63.75" outlineLevel="3" x14ac:dyDescent="0.2">
      <c r="A115" s="16" t="s">
        <v>536</v>
      </c>
      <c r="B115" s="18" t="s">
        <v>220</v>
      </c>
      <c r="C115" s="16" t="s">
        <v>0</v>
      </c>
      <c r="D115" s="3">
        <f>D112/D109*100</f>
        <v>3.0120481927710845</v>
      </c>
      <c r="E115" s="3">
        <f t="shared" ref="E115:J115" si="23">E112/E109*100</f>
        <v>2.9761904761904758</v>
      </c>
      <c r="F115" s="3">
        <f t="shared" si="23"/>
        <v>2.9761904761904758</v>
      </c>
      <c r="G115" s="3">
        <f t="shared" si="23"/>
        <v>2.9585798816568047</v>
      </c>
      <c r="H115" s="3">
        <f t="shared" si="23"/>
        <v>2.9585798816568047</v>
      </c>
      <c r="I115" s="3">
        <f t="shared" si="23"/>
        <v>2.9585798816568047</v>
      </c>
      <c r="J115" s="3">
        <f t="shared" si="23"/>
        <v>2.9585798816568047</v>
      </c>
    </row>
    <row r="116" spans="1:10" outlineLevel="1" x14ac:dyDescent="0.2">
      <c r="A116" s="14" t="s">
        <v>5</v>
      </c>
      <c r="B116" s="32" t="s">
        <v>43</v>
      </c>
      <c r="C116" s="32"/>
      <c r="D116" s="32"/>
      <c r="E116" s="32"/>
      <c r="F116" s="32"/>
      <c r="G116" s="32"/>
      <c r="H116" s="32"/>
      <c r="I116" s="32"/>
      <c r="J116" s="32"/>
    </row>
    <row r="117" spans="1:10" outlineLevel="1" x14ac:dyDescent="0.2">
      <c r="A117" s="14"/>
      <c r="B117" s="31" t="s">
        <v>36</v>
      </c>
      <c r="C117" s="31"/>
      <c r="D117" s="31"/>
      <c r="E117" s="31"/>
      <c r="F117" s="31"/>
      <c r="G117" s="31"/>
      <c r="H117" s="31"/>
      <c r="I117" s="31"/>
      <c r="J117" s="31"/>
    </row>
    <row r="118" spans="1:10" ht="25.5" outlineLevel="3" x14ac:dyDescent="0.2">
      <c r="A118" s="15" t="s">
        <v>315</v>
      </c>
      <c r="B118" s="17" t="s">
        <v>155</v>
      </c>
      <c r="C118" s="15" t="s">
        <v>21</v>
      </c>
      <c r="D118" s="1">
        <v>107.7</v>
      </c>
      <c r="E118" s="8">
        <v>120.3</v>
      </c>
      <c r="F118" s="8">
        <v>120.3</v>
      </c>
      <c r="G118" s="8">
        <v>120.3</v>
      </c>
      <c r="H118" s="8">
        <v>120.3</v>
      </c>
      <c r="I118" s="8">
        <v>120.3</v>
      </c>
      <c r="J118" s="8">
        <v>120.3</v>
      </c>
    </row>
    <row r="119" spans="1:10" ht="25.5" outlineLevel="2" x14ac:dyDescent="0.2">
      <c r="A119" s="15" t="s">
        <v>316</v>
      </c>
      <c r="B119" s="15" t="s">
        <v>161</v>
      </c>
      <c r="C119" s="15" t="s">
        <v>21</v>
      </c>
      <c r="D119" s="1">
        <v>107.7</v>
      </c>
      <c r="E119" s="8">
        <v>120.3</v>
      </c>
      <c r="F119" s="8">
        <v>120.3</v>
      </c>
      <c r="G119" s="8">
        <v>120.3</v>
      </c>
      <c r="H119" s="8">
        <v>120.3</v>
      </c>
      <c r="I119" s="8">
        <v>120.3</v>
      </c>
      <c r="J119" s="8">
        <v>120.3</v>
      </c>
    </row>
    <row r="120" spans="1:10" ht="38.25" outlineLevel="4" x14ac:dyDescent="0.2">
      <c r="A120" s="15" t="s">
        <v>317</v>
      </c>
      <c r="B120" s="19" t="s">
        <v>192</v>
      </c>
      <c r="C120" s="15" t="s">
        <v>21</v>
      </c>
      <c r="D120" s="1">
        <v>65</v>
      </c>
      <c r="E120" s="1">
        <v>65</v>
      </c>
      <c r="F120" s="1">
        <v>65</v>
      </c>
      <c r="G120" s="1">
        <v>65</v>
      </c>
      <c r="H120" s="1">
        <v>65</v>
      </c>
      <c r="I120" s="1">
        <v>65</v>
      </c>
      <c r="J120" s="1">
        <v>65</v>
      </c>
    </row>
    <row r="121" spans="1:10" ht="25.5" outlineLevel="4" x14ac:dyDescent="0.2">
      <c r="A121" s="15" t="s">
        <v>318</v>
      </c>
      <c r="B121" s="19" t="s">
        <v>313</v>
      </c>
      <c r="C121" s="15" t="s">
        <v>21</v>
      </c>
      <c r="D121" s="1">
        <v>107.7</v>
      </c>
      <c r="E121" s="8">
        <v>120.3</v>
      </c>
      <c r="F121" s="8">
        <v>120.3</v>
      </c>
      <c r="G121" s="8">
        <v>120.3</v>
      </c>
      <c r="H121" s="8">
        <v>120.3</v>
      </c>
      <c r="I121" s="8">
        <v>120.3</v>
      </c>
      <c r="J121" s="8">
        <v>120.3</v>
      </c>
    </row>
    <row r="122" spans="1:10" ht="25.5" outlineLevel="4" x14ac:dyDescent="0.2">
      <c r="A122" s="15" t="s">
        <v>319</v>
      </c>
      <c r="B122" s="19" t="s">
        <v>314</v>
      </c>
      <c r="C122" s="15" t="s">
        <v>21</v>
      </c>
      <c r="D122" s="1">
        <v>81</v>
      </c>
      <c r="E122" s="1">
        <v>81</v>
      </c>
      <c r="F122" s="1">
        <v>81</v>
      </c>
      <c r="G122" s="1">
        <v>81</v>
      </c>
      <c r="H122" s="1">
        <v>81</v>
      </c>
      <c r="I122" s="1">
        <v>81</v>
      </c>
      <c r="J122" s="1">
        <v>81</v>
      </c>
    </row>
    <row r="123" spans="1:10" outlineLevel="1" x14ac:dyDescent="0.2">
      <c r="A123" s="14"/>
      <c r="B123" s="31" t="s">
        <v>59</v>
      </c>
      <c r="C123" s="31"/>
      <c r="D123" s="31"/>
      <c r="E123" s="31"/>
      <c r="F123" s="31"/>
      <c r="G123" s="31"/>
      <c r="H123" s="31"/>
      <c r="I123" s="31"/>
      <c r="J123" s="31"/>
    </row>
    <row r="124" spans="1:10" ht="51" outlineLevel="2" x14ac:dyDescent="0.2">
      <c r="A124" s="15" t="s">
        <v>14</v>
      </c>
      <c r="B124" s="15" t="s">
        <v>210</v>
      </c>
      <c r="C124" s="15" t="s">
        <v>34</v>
      </c>
      <c r="D124" s="2">
        <f t="shared" ref="D124:J124" si="24">D12</f>
        <v>16979</v>
      </c>
      <c r="E124" s="2">
        <f t="shared" si="24"/>
        <v>16886</v>
      </c>
      <c r="F124" s="2">
        <f t="shared" si="24"/>
        <v>16923</v>
      </c>
      <c r="G124" s="2">
        <f t="shared" si="24"/>
        <v>16766</v>
      </c>
      <c r="H124" s="2">
        <f t="shared" si="24"/>
        <v>16677</v>
      </c>
      <c r="I124" s="2">
        <f t="shared" si="24"/>
        <v>16591</v>
      </c>
      <c r="J124" s="2">
        <f t="shared" si="24"/>
        <v>16503</v>
      </c>
    </row>
    <row r="125" spans="1:10" outlineLevel="2" x14ac:dyDescent="0.2">
      <c r="A125" s="15" t="s">
        <v>15</v>
      </c>
      <c r="B125" s="15" t="s">
        <v>76</v>
      </c>
      <c r="C125" s="15" t="s">
        <v>30</v>
      </c>
      <c r="D125" s="2">
        <v>4</v>
      </c>
      <c r="E125" s="2">
        <v>4</v>
      </c>
      <c r="F125" s="2">
        <v>4</v>
      </c>
      <c r="G125" s="2">
        <v>4</v>
      </c>
      <c r="H125" s="2">
        <v>4</v>
      </c>
      <c r="I125" s="2">
        <v>4</v>
      </c>
      <c r="J125" s="2">
        <v>4</v>
      </c>
    </row>
    <row r="126" spans="1:10" outlineLevel="3" x14ac:dyDescent="0.2">
      <c r="A126" s="15" t="s">
        <v>322</v>
      </c>
      <c r="B126" s="17" t="s">
        <v>320</v>
      </c>
      <c r="C126" s="15" t="s">
        <v>30</v>
      </c>
      <c r="D126" s="2">
        <v>4</v>
      </c>
      <c r="E126" s="2">
        <v>4</v>
      </c>
      <c r="F126" s="2">
        <v>4</v>
      </c>
      <c r="G126" s="2">
        <v>4</v>
      </c>
      <c r="H126" s="2">
        <v>4</v>
      </c>
      <c r="I126" s="2">
        <v>4</v>
      </c>
      <c r="J126" s="2">
        <v>4</v>
      </c>
    </row>
    <row r="127" spans="1:10" ht="38.25" outlineLevel="4" x14ac:dyDescent="0.2">
      <c r="A127" s="15" t="s">
        <v>16</v>
      </c>
      <c r="B127" s="19" t="s">
        <v>321</v>
      </c>
      <c r="C127" s="15" t="s">
        <v>30</v>
      </c>
      <c r="D127" s="2">
        <v>4</v>
      </c>
      <c r="E127" s="2">
        <v>4</v>
      </c>
      <c r="F127" s="2">
        <v>4</v>
      </c>
      <c r="G127" s="2">
        <v>4</v>
      </c>
      <c r="H127" s="2">
        <v>4</v>
      </c>
      <c r="I127" s="2">
        <v>4</v>
      </c>
      <c r="J127" s="2">
        <v>4</v>
      </c>
    </row>
    <row r="128" spans="1:10" outlineLevel="2" x14ac:dyDescent="0.2">
      <c r="A128" s="15" t="s">
        <v>28</v>
      </c>
      <c r="B128" s="15" t="s">
        <v>81</v>
      </c>
      <c r="C128" s="15" t="s">
        <v>21</v>
      </c>
      <c r="D128" s="1">
        <v>56</v>
      </c>
      <c r="E128" s="1">
        <v>56</v>
      </c>
      <c r="F128" s="1">
        <v>56</v>
      </c>
      <c r="G128" s="1">
        <v>56</v>
      </c>
      <c r="H128" s="1">
        <v>56</v>
      </c>
      <c r="I128" s="1">
        <v>56</v>
      </c>
      <c r="J128" s="1">
        <v>56</v>
      </c>
    </row>
    <row r="129" spans="1:10" ht="25.5" outlineLevel="2" x14ac:dyDescent="0.2">
      <c r="A129" s="15" t="s">
        <v>323</v>
      </c>
      <c r="B129" s="15" t="s">
        <v>142</v>
      </c>
      <c r="C129" s="15" t="s">
        <v>30</v>
      </c>
      <c r="D129" s="2">
        <v>1</v>
      </c>
      <c r="E129" s="2">
        <v>1</v>
      </c>
      <c r="F129" s="2">
        <v>1</v>
      </c>
      <c r="G129" s="2">
        <v>1</v>
      </c>
      <c r="H129" s="2">
        <v>1</v>
      </c>
      <c r="I129" s="2">
        <v>1</v>
      </c>
      <c r="J129" s="2">
        <v>1</v>
      </c>
    </row>
    <row r="130" spans="1:10" outlineLevel="1" x14ac:dyDescent="0.2">
      <c r="A130" s="14" t="s">
        <v>6</v>
      </c>
      <c r="B130" s="32" t="s">
        <v>75</v>
      </c>
      <c r="C130" s="32"/>
      <c r="D130" s="33"/>
      <c r="E130" s="33"/>
      <c r="F130" s="33"/>
      <c r="G130" s="33"/>
      <c r="H130" s="33"/>
      <c r="I130" s="33"/>
      <c r="J130" s="33"/>
    </row>
    <row r="131" spans="1:10" customFormat="1" outlineLevel="2" x14ac:dyDescent="0.2">
      <c r="A131" s="15" t="s">
        <v>22</v>
      </c>
      <c r="B131" s="15" t="s">
        <v>325</v>
      </c>
      <c r="C131" s="20" t="s">
        <v>30</v>
      </c>
      <c r="D131" s="21"/>
      <c r="E131" s="21"/>
      <c r="F131" s="21"/>
      <c r="G131" s="22"/>
      <c r="H131" s="22"/>
      <c r="I131" s="22"/>
      <c r="J131" s="22"/>
    </row>
    <row r="132" spans="1:10" customFormat="1" outlineLevel="3" x14ac:dyDescent="0.2">
      <c r="A132" s="15" t="s">
        <v>324</v>
      </c>
      <c r="B132" s="17" t="s">
        <v>326</v>
      </c>
      <c r="C132" s="20" t="s">
        <v>30</v>
      </c>
      <c r="D132" s="21">
        <v>161</v>
      </c>
      <c r="E132" s="21">
        <v>147</v>
      </c>
      <c r="F132" s="21">
        <v>147</v>
      </c>
      <c r="G132" s="21">
        <v>147</v>
      </c>
      <c r="H132" s="21">
        <v>147</v>
      </c>
      <c r="I132" s="21">
        <v>147</v>
      </c>
      <c r="J132" s="21">
        <v>147</v>
      </c>
    </row>
    <row r="133" spans="1:10" customFormat="1" outlineLevel="4" x14ac:dyDescent="0.2">
      <c r="A133" s="15" t="s">
        <v>386</v>
      </c>
      <c r="B133" s="19" t="s">
        <v>327</v>
      </c>
      <c r="C133" s="20" t="s">
        <v>30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1:10" customFormat="1" outlineLevel="4" x14ac:dyDescent="0.2">
      <c r="A134" s="15" t="s">
        <v>387</v>
      </c>
      <c r="B134" s="19" t="s">
        <v>328</v>
      </c>
      <c r="C134" s="20" t="s">
        <v>30</v>
      </c>
      <c r="D134" s="21">
        <v>3</v>
      </c>
      <c r="E134" s="21">
        <v>7</v>
      </c>
      <c r="F134" s="21">
        <v>7</v>
      </c>
      <c r="G134" s="21">
        <v>7</v>
      </c>
      <c r="H134" s="21">
        <v>7</v>
      </c>
      <c r="I134" s="21">
        <v>7</v>
      </c>
      <c r="J134" s="21">
        <v>7</v>
      </c>
    </row>
    <row r="135" spans="1:10" customFormat="1" outlineLevel="4" x14ac:dyDescent="0.2">
      <c r="A135" s="15" t="s">
        <v>388</v>
      </c>
      <c r="B135" s="19" t="s">
        <v>329</v>
      </c>
      <c r="C135" s="20" t="s">
        <v>30</v>
      </c>
      <c r="D135" s="21">
        <v>3</v>
      </c>
      <c r="E135" s="21">
        <v>4</v>
      </c>
      <c r="F135" s="21">
        <v>4</v>
      </c>
      <c r="G135" s="21">
        <v>4</v>
      </c>
      <c r="H135" s="21">
        <v>4</v>
      </c>
      <c r="I135" s="21">
        <v>4</v>
      </c>
      <c r="J135" s="21">
        <v>4</v>
      </c>
    </row>
    <row r="136" spans="1:10" customFormat="1" outlineLevel="4" x14ac:dyDescent="0.2">
      <c r="A136" s="15" t="s">
        <v>389</v>
      </c>
      <c r="B136" s="19" t="s">
        <v>330</v>
      </c>
      <c r="C136" s="20" t="s">
        <v>30</v>
      </c>
      <c r="D136" s="21">
        <v>52</v>
      </c>
      <c r="E136" s="21">
        <v>49</v>
      </c>
      <c r="F136" s="21">
        <v>49</v>
      </c>
      <c r="G136" s="21">
        <v>49</v>
      </c>
      <c r="H136" s="21">
        <v>49</v>
      </c>
      <c r="I136" s="21">
        <v>49</v>
      </c>
      <c r="J136" s="21">
        <v>49</v>
      </c>
    </row>
    <row r="137" spans="1:10" customFormat="1" outlineLevel="4" x14ac:dyDescent="0.2">
      <c r="A137" s="15" t="s">
        <v>390</v>
      </c>
      <c r="B137" s="19" t="s">
        <v>331</v>
      </c>
      <c r="C137" s="20" t="s">
        <v>30</v>
      </c>
      <c r="D137" s="21">
        <v>77</v>
      </c>
      <c r="E137" s="21">
        <v>36</v>
      </c>
      <c r="F137" s="21">
        <v>36</v>
      </c>
      <c r="G137" s="21">
        <v>36</v>
      </c>
      <c r="H137" s="21">
        <v>36</v>
      </c>
      <c r="I137" s="21">
        <v>36</v>
      </c>
      <c r="J137" s="21">
        <v>36</v>
      </c>
    </row>
    <row r="138" spans="1:10" customFormat="1" outlineLevel="4" x14ac:dyDescent="0.2">
      <c r="A138" s="15" t="s">
        <v>391</v>
      </c>
      <c r="B138" s="19" t="s">
        <v>332</v>
      </c>
      <c r="C138" s="20" t="s">
        <v>30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1:10" customFormat="1" outlineLevel="4" x14ac:dyDescent="0.2">
      <c r="A139" s="15" t="s">
        <v>392</v>
      </c>
      <c r="B139" s="19" t="s">
        <v>333</v>
      </c>
      <c r="C139" s="20" t="s">
        <v>30</v>
      </c>
      <c r="D139" s="21">
        <v>26</v>
      </c>
      <c r="E139" s="21">
        <v>51</v>
      </c>
      <c r="F139" s="21">
        <v>51</v>
      </c>
      <c r="G139" s="21">
        <v>51</v>
      </c>
      <c r="H139" s="21">
        <v>51</v>
      </c>
      <c r="I139" s="21">
        <v>51</v>
      </c>
      <c r="J139" s="21">
        <v>51</v>
      </c>
    </row>
    <row r="140" spans="1:10" customFormat="1" outlineLevel="3" x14ac:dyDescent="0.2">
      <c r="A140" s="15" t="s">
        <v>393</v>
      </c>
      <c r="B140" s="17" t="s">
        <v>334</v>
      </c>
      <c r="C140" s="20" t="s">
        <v>30</v>
      </c>
      <c r="D140" s="21">
        <v>75</v>
      </c>
      <c r="E140" s="21">
        <v>29</v>
      </c>
      <c r="F140" s="21">
        <v>30</v>
      </c>
      <c r="G140" s="21">
        <v>30</v>
      </c>
      <c r="H140" s="21">
        <v>30</v>
      </c>
      <c r="I140" s="21">
        <v>30</v>
      </c>
      <c r="J140" s="21">
        <v>30</v>
      </c>
    </row>
    <row r="141" spans="1:10" customFormat="1" outlineLevel="3" x14ac:dyDescent="0.2">
      <c r="A141" s="15" t="s">
        <v>394</v>
      </c>
      <c r="B141" s="17" t="s">
        <v>335</v>
      </c>
      <c r="C141" s="20" t="s">
        <v>30</v>
      </c>
      <c r="D141" s="21">
        <v>42</v>
      </c>
      <c r="E141" s="21">
        <v>20</v>
      </c>
      <c r="F141" s="21">
        <v>20</v>
      </c>
      <c r="G141" s="21">
        <v>20</v>
      </c>
      <c r="H141" s="21">
        <v>20</v>
      </c>
      <c r="I141" s="21">
        <v>20</v>
      </c>
      <c r="J141" s="21">
        <v>20</v>
      </c>
    </row>
    <row r="142" spans="1:10" customFormat="1" outlineLevel="3" x14ac:dyDescent="0.2">
      <c r="A142" s="15" t="s">
        <v>395</v>
      </c>
      <c r="B142" s="17" t="s">
        <v>336</v>
      </c>
      <c r="C142" s="20" t="s">
        <v>30</v>
      </c>
      <c r="D142" s="21">
        <v>6</v>
      </c>
      <c r="E142" s="21">
        <v>7</v>
      </c>
      <c r="F142" s="21">
        <v>7</v>
      </c>
      <c r="G142" s="21">
        <v>7</v>
      </c>
      <c r="H142" s="21">
        <v>7</v>
      </c>
      <c r="I142" s="21">
        <v>7</v>
      </c>
      <c r="J142" s="21">
        <v>7</v>
      </c>
    </row>
    <row r="143" spans="1:10" customFormat="1" outlineLevel="3" x14ac:dyDescent="0.2">
      <c r="A143" s="15" t="s">
        <v>396</v>
      </c>
      <c r="B143" s="17" t="s">
        <v>337</v>
      </c>
      <c r="C143" s="20" t="s">
        <v>30</v>
      </c>
      <c r="D143" s="21">
        <v>3</v>
      </c>
      <c r="E143" s="21">
        <v>2</v>
      </c>
      <c r="F143" s="21">
        <v>2</v>
      </c>
      <c r="G143" s="21">
        <v>2</v>
      </c>
      <c r="H143" s="21">
        <v>2</v>
      </c>
      <c r="I143" s="21">
        <v>2</v>
      </c>
      <c r="J143" s="21">
        <v>2</v>
      </c>
    </row>
    <row r="144" spans="1:10" customFormat="1" outlineLevel="3" x14ac:dyDescent="0.2">
      <c r="A144" s="15" t="s">
        <v>397</v>
      </c>
      <c r="B144" s="17" t="s">
        <v>338</v>
      </c>
      <c r="C144" s="20" t="s">
        <v>30</v>
      </c>
      <c r="D144" s="21">
        <v>12</v>
      </c>
      <c r="E144" s="21">
        <v>9</v>
      </c>
      <c r="F144" s="21">
        <v>10</v>
      </c>
      <c r="G144" s="21">
        <v>10</v>
      </c>
      <c r="H144" s="21">
        <v>10</v>
      </c>
      <c r="I144" s="21">
        <v>10</v>
      </c>
      <c r="J144" s="21">
        <v>10</v>
      </c>
    </row>
    <row r="145" spans="1:10" customFormat="1" ht="25.5" outlineLevel="3" x14ac:dyDescent="0.2">
      <c r="A145" s="15" t="s">
        <v>398</v>
      </c>
      <c r="B145" s="17" t="s">
        <v>339</v>
      </c>
      <c r="C145" s="20" t="s">
        <v>30</v>
      </c>
      <c r="D145" s="21">
        <v>8</v>
      </c>
      <c r="E145" s="21">
        <v>9</v>
      </c>
      <c r="F145" s="21">
        <v>9</v>
      </c>
      <c r="G145" s="21">
        <v>9</v>
      </c>
      <c r="H145" s="21">
        <v>9</v>
      </c>
      <c r="I145" s="21">
        <v>9</v>
      </c>
      <c r="J145" s="21">
        <v>9</v>
      </c>
    </row>
    <row r="146" spans="1:10" customFormat="1" outlineLevel="3" x14ac:dyDescent="0.2">
      <c r="A146" s="15" t="s">
        <v>399</v>
      </c>
      <c r="B146" s="17" t="s">
        <v>340</v>
      </c>
      <c r="C146" s="20" t="s">
        <v>30</v>
      </c>
      <c r="D146" s="21">
        <v>11</v>
      </c>
      <c r="E146" s="21">
        <v>9</v>
      </c>
      <c r="F146" s="21">
        <v>9</v>
      </c>
      <c r="G146" s="21">
        <v>9</v>
      </c>
      <c r="H146" s="21">
        <v>9</v>
      </c>
      <c r="I146" s="21">
        <v>9</v>
      </c>
      <c r="J146" s="21">
        <v>9</v>
      </c>
    </row>
    <row r="147" spans="1:10" customFormat="1" ht="25.5" outlineLevel="3" x14ac:dyDescent="0.2">
      <c r="A147" s="15" t="s">
        <v>400</v>
      </c>
      <c r="B147" s="17" t="s">
        <v>341</v>
      </c>
      <c r="C147" s="20" t="s">
        <v>30</v>
      </c>
      <c r="D147" s="23">
        <v>9</v>
      </c>
      <c r="E147" s="23">
        <v>9</v>
      </c>
      <c r="F147" s="23">
        <v>9</v>
      </c>
      <c r="G147" s="23">
        <v>9</v>
      </c>
      <c r="H147" s="23">
        <v>9</v>
      </c>
      <c r="I147" s="23">
        <v>9</v>
      </c>
      <c r="J147" s="23">
        <v>9</v>
      </c>
    </row>
    <row r="148" spans="1:10" customFormat="1" outlineLevel="3" x14ac:dyDescent="0.2">
      <c r="A148" s="15" t="s">
        <v>401</v>
      </c>
      <c r="B148" s="17" t="s">
        <v>360</v>
      </c>
      <c r="C148" s="20" t="s">
        <v>30</v>
      </c>
      <c r="D148" s="23">
        <v>2</v>
      </c>
      <c r="E148" s="23">
        <v>2</v>
      </c>
      <c r="F148" s="23">
        <v>2</v>
      </c>
      <c r="G148" s="23">
        <v>2</v>
      </c>
      <c r="H148" s="23">
        <v>2</v>
      </c>
      <c r="I148" s="23">
        <v>2</v>
      </c>
      <c r="J148" s="23">
        <v>2</v>
      </c>
    </row>
    <row r="149" spans="1:10" customFormat="1" outlineLevel="2" x14ac:dyDescent="0.2">
      <c r="A149" s="15" t="s">
        <v>402</v>
      </c>
      <c r="B149" s="15" t="s">
        <v>342</v>
      </c>
      <c r="C149" s="20" t="s">
        <v>38</v>
      </c>
      <c r="D149" s="24"/>
      <c r="E149" s="24"/>
      <c r="F149" s="24"/>
      <c r="G149" s="22"/>
      <c r="H149" s="22"/>
      <c r="I149" s="22"/>
      <c r="J149" s="22"/>
    </row>
    <row r="150" spans="1:10" customFormat="1" outlineLevel="3" x14ac:dyDescent="0.2">
      <c r="A150" s="15" t="s">
        <v>403</v>
      </c>
      <c r="B150" s="17" t="s">
        <v>343</v>
      </c>
      <c r="C150" s="20" t="s">
        <v>38</v>
      </c>
      <c r="D150" s="25">
        <v>21531.200000000001</v>
      </c>
      <c r="E150" s="25">
        <v>18388.7</v>
      </c>
      <c r="F150" s="25">
        <v>18388.7</v>
      </c>
      <c r="G150" s="25">
        <v>18388.7</v>
      </c>
      <c r="H150" s="25">
        <v>18388.7</v>
      </c>
      <c r="I150" s="25">
        <v>18388.7</v>
      </c>
      <c r="J150" s="25">
        <v>18388.7</v>
      </c>
    </row>
    <row r="151" spans="1:10" customFormat="1" outlineLevel="4" x14ac:dyDescent="0.2">
      <c r="A151" s="15" t="s">
        <v>404</v>
      </c>
      <c r="B151" s="19" t="s">
        <v>344</v>
      </c>
      <c r="C151" s="20" t="s">
        <v>38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</row>
    <row r="152" spans="1:10" customFormat="1" outlineLevel="4" x14ac:dyDescent="0.2">
      <c r="A152" s="15" t="s">
        <v>405</v>
      </c>
      <c r="B152" s="19" t="s">
        <v>345</v>
      </c>
      <c r="C152" s="20" t="s">
        <v>38</v>
      </c>
      <c r="D152" s="25">
        <v>4228</v>
      </c>
      <c r="E152" s="25">
        <v>3038.4</v>
      </c>
      <c r="F152" s="25">
        <v>3038.4</v>
      </c>
      <c r="G152" s="25">
        <v>3038.4</v>
      </c>
      <c r="H152" s="25">
        <v>3038.4</v>
      </c>
      <c r="I152" s="25">
        <v>3038.4</v>
      </c>
      <c r="J152" s="25">
        <v>3038.4</v>
      </c>
    </row>
    <row r="153" spans="1:10" customFormat="1" ht="25.5" outlineLevel="4" x14ac:dyDescent="0.2">
      <c r="A153" s="15" t="s">
        <v>406</v>
      </c>
      <c r="B153" s="19" t="s">
        <v>346</v>
      </c>
      <c r="C153" s="20" t="s">
        <v>38</v>
      </c>
      <c r="D153" s="25">
        <v>553</v>
      </c>
      <c r="E153" s="25">
        <v>553</v>
      </c>
      <c r="F153" s="25">
        <v>553</v>
      </c>
      <c r="G153" s="25">
        <v>553</v>
      </c>
      <c r="H153" s="25">
        <v>553</v>
      </c>
      <c r="I153" s="25">
        <v>553</v>
      </c>
      <c r="J153" s="25">
        <v>553</v>
      </c>
    </row>
    <row r="154" spans="1:10" customFormat="1" ht="25.5" outlineLevel="4" x14ac:dyDescent="0.2">
      <c r="A154" s="15" t="s">
        <v>407</v>
      </c>
      <c r="B154" s="19" t="s">
        <v>347</v>
      </c>
      <c r="C154" s="20" t="s">
        <v>38</v>
      </c>
      <c r="D154" s="25">
        <v>7314.5</v>
      </c>
      <c r="E154" s="25">
        <v>6892.5</v>
      </c>
      <c r="F154" s="25">
        <v>6892.5</v>
      </c>
      <c r="G154" s="25">
        <v>6892.5</v>
      </c>
      <c r="H154" s="25">
        <v>6892.5</v>
      </c>
      <c r="I154" s="25">
        <v>6892.5</v>
      </c>
      <c r="J154" s="25">
        <v>6892.5</v>
      </c>
    </row>
    <row r="155" spans="1:10" customFormat="1" outlineLevel="4" x14ac:dyDescent="0.2">
      <c r="A155" s="15" t="s">
        <v>408</v>
      </c>
      <c r="B155" s="19" t="s">
        <v>348</v>
      </c>
      <c r="C155" s="20" t="s">
        <v>38</v>
      </c>
      <c r="D155" s="25">
        <v>3817.7</v>
      </c>
      <c r="E155" s="25">
        <v>1784.8</v>
      </c>
      <c r="F155" s="25">
        <v>1784.8</v>
      </c>
      <c r="G155" s="25">
        <v>1784.8</v>
      </c>
      <c r="H155" s="25">
        <v>1784.8</v>
      </c>
      <c r="I155" s="25">
        <v>1784.8</v>
      </c>
      <c r="J155" s="25">
        <v>1784.8</v>
      </c>
    </row>
    <row r="156" spans="1:10" customFormat="1" outlineLevel="4" x14ac:dyDescent="0.2">
      <c r="A156" s="15" t="s">
        <v>409</v>
      </c>
      <c r="B156" s="19" t="s">
        <v>349</v>
      </c>
      <c r="C156" s="20" t="s">
        <v>38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</row>
    <row r="157" spans="1:10" customFormat="1" outlineLevel="4" x14ac:dyDescent="0.2">
      <c r="A157" s="15" t="s">
        <v>410</v>
      </c>
      <c r="B157" s="19" t="s">
        <v>350</v>
      </c>
      <c r="C157" s="20" t="s">
        <v>38</v>
      </c>
      <c r="D157" s="25">
        <v>5618</v>
      </c>
      <c r="E157" s="25">
        <v>6120</v>
      </c>
      <c r="F157" s="25">
        <v>6120</v>
      </c>
      <c r="G157" s="25">
        <v>6120</v>
      </c>
      <c r="H157" s="25">
        <v>6120</v>
      </c>
      <c r="I157" s="25">
        <v>6120</v>
      </c>
      <c r="J157" s="25">
        <v>6120</v>
      </c>
    </row>
    <row r="158" spans="1:10" customFormat="1" outlineLevel="3" x14ac:dyDescent="0.2">
      <c r="A158" s="15" t="s">
        <v>411</v>
      </c>
      <c r="B158" s="17" t="s">
        <v>351</v>
      </c>
      <c r="C158" s="20" t="s">
        <v>38</v>
      </c>
      <c r="D158" s="25">
        <v>1735</v>
      </c>
      <c r="E158" s="25">
        <v>693</v>
      </c>
      <c r="F158" s="25">
        <v>693</v>
      </c>
      <c r="G158" s="25">
        <v>693</v>
      </c>
      <c r="H158" s="25">
        <v>693</v>
      </c>
      <c r="I158" s="25">
        <v>693</v>
      </c>
      <c r="J158" s="25">
        <v>693</v>
      </c>
    </row>
    <row r="159" spans="1:10" customFormat="1" outlineLevel="3" x14ac:dyDescent="0.2">
      <c r="A159" s="15" t="s">
        <v>412</v>
      </c>
      <c r="B159" s="17" t="s">
        <v>352</v>
      </c>
      <c r="C159" s="20" t="s">
        <v>38</v>
      </c>
      <c r="D159" s="25">
        <v>376</v>
      </c>
      <c r="E159" s="25">
        <v>436</v>
      </c>
      <c r="F159" s="25">
        <v>436</v>
      </c>
      <c r="G159" s="25">
        <v>436</v>
      </c>
      <c r="H159" s="25">
        <v>436</v>
      </c>
      <c r="I159" s="25">
        <v>436</v>
      </c>
      <c r="J159" s="25">
        <v>436</v>
      </c>
    </row>
    <row r="160" spans="1:10" customFormat="1" ht="25.5" outlineLevel="3" x14ac:dyDescent="0.2">
      <c r="A160" s="15" t="s">
        <v>413</v>
      </c>
      <c r="B160" s="17" t="s">
        <v>353</v>
      </c>
      <c r="C160" s="20" t="s">
        <v>38</v>
      </c>
      <c r="D160" s="25">
        <v>1031</v>
      </c>
      <c r="E160" s="25">
        <v>859.1</v>
      </c>
      <c r="F160" s="25">
        <v>859.1</v>
      </c>
      <c r="G160" s="25">
        <v>859.1</v>
      </c>
      <c r="H160" s="25">
        <v>859.1</v>
      </c>
      <c r="I160" s="25">
        <v>859.1</v>
      </c>
      <c r="J160" s="25">
        <v>859.1</v>
      </c>
    </row>
    <row r="161" spans="1:10" customFormat="1" ht="25.5" outlineLevel="3" x14ac:dyDescent="0.2">
      <c r="A161" s="15" t="s">
        <v>414</v>
      </c>
      <c r="B161" s="17" t="s">
        <v>354</v>
      </c>
      <c r="C161" s="20" t="s">
        <v>38</v>
      </c>
      <c r="D161" s="25">
        <v>2025</v>
      </c>
      <c r="E161" s="25">
        <v>2278.1</v>
      </c>
      <c r="F161" s="25">
        <v>2278.1</v>
      </c>
      <c r="G161" s="25">
        <v>2278.1</v>
      </c>
      <c r="H161" s="25">
        <v>2278.1</v>
      </c>
      <c r="I161" s="25">
        <v>2278.1</v>
      </c>
      <c r="J161" s="25">
        <v>2278.1</v>
      </c>
    </row>
    <row r="162" spans="1:10" customFormat="1" outlineLevel="3" x14ac:dyDescent="0.2">
      <c r="A162" s="15" t="s">
        <v>415</v>
      </c>
      <c r="B162" s="17" t="s">
        <v>355</v>
      </c>
      <c r="C162" s="20" t="s">
        <v>38</v>
      </c>
      <c r="D162" s="25">
        <v>1210</v>
      </c>
      <c r="E162" s="25">
        <v>990</v>
      </c>
      <c r="F162" s="25">
        <v>990</v>
      </c>
      <c r="G162" s="25">
        <v>990</v>
      </c>
      <c r="H162" s="25">
        <v>990</v>
      </c>
      <c r="I162" s="25">
        <v>990</v>
      </c>
      <c r="J162" s="25">
        <v>990</v>
      </c>
    </row>
    <row r="163" spans="1:10" customFormat="1" outlineLevel="2" x14ac:dyDescent="0.2">
      <c r="A163" s="15" t="s">
        <v>416</v>
      </c>
      <c r="B163" s="15" t="s">
        <v>356</v>
      </c>
      <c r="C163" s="20" t="s">
        <v>31</v>
      </c>
      <c r="D163" s="21"/>
      <c r="E163" s="21"/>
      <c r="F163" s="21"/>
      <c r="G163" s="21"/>
      <c r="H163" s="21"/>
      <c r="I163" s="21"/>
      <c r="J163" s="21"/>
    </row>
    <row r="164" spans="1:10" customFormat="1" outlineLevel="3" x14ac:dyDescent="0.2">
      <c r="A164" s="15" t="s">
        <v>417</v>
      </c>
      <c r="B164" s="17" t="s">
        <v>357</v>
      </c>
      <c r="C164" s="20" t="s">
        <v>31</v>
      </c>
      <c r="D164" s="21">
        <v>390</v>
      </c>
      <c r="E164" s="21">
        <v>325</v>
      </c>
      <c r="F164" s="21">
        <v>325</v>
      </c>
      <c r="G164" s="21">
        <v>325</v>
      </c>
      <c r="H164" s="21">
        <v>325</v>
      </c>
      <c r="I164" s="21">
        <v>325</v>
      </c>
      <c r="J164" s="21">
        <v>325</v>
      </c>
    </row>
    <row r="165" spans="1:10" customFormat="1" ht="25.5" outlineLevel="3" x14ac:dyDescent="0.2">
      <c r="A165" s="15" t="s">
        <v>418</v>
      </c>
      <c r="B165" s="17" t="s">
        <v>358</v>
      </c>
      <c r="C165" s="20" t="s">
        <v>31</v>
      </c>
      <c r="D165" s="21">
        <v>800</v>
      </c>
      <c r="E165" s="21">
        <v>900</v>
      </c>
      <c r="F165" s="21">
        <v>900</v>
      </c>
      <c r="G165" s="21">
        <v>900</v>
      </c>
      <c r="H165" s="21">
        <v>900</v>
      </c>
      <c r="I165" s="21">
        <v>900</v>
      </c>
      <c r="J165" s="21">
        <v>900</v>
      </c>
    </row>
    <row r="166" spans="1:10" customFormat="1" outlineLevel="3" x14ac:dyDescent="0.2">
      <c r="A166" s="15" t="s">
        <v>419</v>
      </c>
      <c r="B166" s="17" t="s">
        <v>359</v>
      </c>
      <c r="C166" s="20" t="s">
        <v>31</v>
      </c>
      <c r="D166" s="21">
        <v>610</v>
      </c>
      <c r="E166" s="21">
        <v>499</v>
      </c>
      <c r="F166" s="21">
        <v>499</v>
      </c>
      <c r="G166" s="21">
        <v>499</v>
      </c>
      <c r="H166" s="21">
        <v>499</v>
      </c>
      <c r="I166" s="21">
        <v>499</v>
      </c>
      <c r="J166" s="21">
        <v>499</v>
      </c>
    </row>
    <row r="167" spans="1:10" outlineLevel="1" x14ac:dyDescent="0.2">
      <c r="A167" s="14" t="s">
        <v>7</v>
      </c>
      <c r="B167" s="34" t="s">
        <v>87</v>
      </c>
      <c r="C167" s="35"/>
      <c r="D167" s="36"/>
      <c r="E167" s="36"/>
      <c r="F167" s="36"/>
      <c r="G167" s="36"/>
      <c r="H167" s="36"/>
      <c r="I167" s="36"/>
      <c r="J167" s="37"/>
    </row>
    <row r="168" spans="1:10" customFormat="1" ht="25.5" outlineLevel="2" x14ac:dyDescent="0.2">
      <c r="A168" s="15" t="s">
        <v>420</v>
      </c>
      <c r="B168" s="15" t="s">
        <v>361</v>
      </c>
      <c r="C168" s="20" t="s">
        <v>30</v>
      </c>
      <c r="D168" s="21">
        <f>SUM(D169:D180)</f>
        <v>80</v>
      </c>
      <c r="E168" s="21">
        <f t="shared" ref="E168:J168" si="25">SUM(E169:E180)</f>
        <v>56</v>
      </c>
      <c r="F168" s="21">
        <f t="shared" si="25"/>
        <v>56</v>
      </c>
      <c r="G168" s="21">
        <f t="shared" si="25"/>
        <v>56</v>
      </c>
      <c r="H168" s="21">
        <f t="shared" si="25"/>
        <v>56</v>
      </c>
      <c r="I168" s="21">
        <f t="shared" si="25"/>
        <v>56</v>
      </c>
      <c r="J168" s="21">
        <f t="shared" si="25"/>
        <v>56</v>
      </c>
    </row>
    <row r="169" spans="1:10" customFormat="1" ht="25.5" outlineLevel="3" x14ac:dyDescent="0.2">
      <c r="A169" s="15" t="s">
        <v>421</v>
      </c>
      <c r="B169" s="17" t="s">
        <v>362</v>
      </c>
      <c r="C169" s="20" t="s">
        <v>30</v>
      </c>
      <c r="D169" s="21">
        <v>6</v>
      </c>
      <c r="E169" s="21">
        <v>2</v>
      </c>
      <c r="F169" s="21">
        <v>2</v>
      </c>
      <c r="G169" s="28">
        <v>2</v>
      </c>
      <c r="H169" s="28">
        <v>2</v>
      </c>
      <c r="I169" s="28">
        <v>2</v>
      </c>
      <c r="J169" s="28">
        <v>2</v>
      </c>
    </row>
    <row r="170" spans="1:10" customFormat="1" ht="51" outlineLevel="3" x14ac:dyDescent="0.2">
      <c r="A170" s="15" t="s">
        <v>422</v>
      </c>
      <c r="B170" s="17" t="s">
        <v>363</v>
      </c>
      <c r="C170" s="20" t="s">
        <v>30</v>
      </c>
      <c r="D170" s="21">
        <v>5</v>
      </c>
      <c r="E170" s="21">
        <v>5</v>
      </c>
      <c r="F170" s="21">
        <v>5</v>
      </c>
      <c r="G170" s="28">
        <v>5</v>
      </c>
      <c r="H170" s="28">
        <v>5</v>
      </c>
      <c r="I170" s="28">
        <v>5</v>
      </c>
      <c r="J170" s="28">
        <v>5</v>
      </c>
    </row>
    <row r="171" spans="1:10" customFormat="1" ht="51" outlineLevel="3" x14ac:dyDescent="0.2">
      <c r="A171" s="15" t="s">
        <v>423</v>
      </c>
      <c r="B171" s="17" t="s">
        <v>364</v>
      </c>
      <c r="C171" s="20" t="s">
        <v>30</v>
      </c>
      <c r="D171" s="21">
        <v>10</v>
      </c>
      <c r="E171" s="21">
        <v>4</v>
      </c>
      <c r="F171" s="21">
        <v>4</v>
      </c>
      <c r="G171" s="28">
        <v>4</v>
      </c>
      <c r="H171" s="28">
        <v>4</v>
      </c>
      <c r="I171" s="28">
        <v>4</v>
      </c>
      <c r="J171" s="28">
        <v>4</v>
      </c>
    </row>
    <row r="172" spans="1:10" customFormat="1" ht="38.25" outlineLevel="3" x14ac:dyDescent="0.2">
      <c r="A172" s="15" t="s">
        <v>424</v>
      </c>
      <c r="B172" s="17" t="s">
        <v>365</v>
      </c>
      <c r="C172" s="20" t="s">
        <v>30</v>
      </c>
      <c r="D172" s="21">
        <v>17</v>
      </c>
      <c r="E172" s="21">
        <v>8</v>
      </c>
      <c r="F172" s="21">
        <v>8</v>
      </c>
      <c r="G172" s="28">
        <v>8</v>
      </c>
      <c r="H172" s="28">
        <v>8</v>
      </c>
      <c r="I172" s="28">
        <v>8</v>
      </c>
      <c r="J172" s="28">
        <v>8</v>
      </c>
    </row>
    <row r="173" spans="1:10" customFormat="1" ht="25.5" outlineLevel="3" x14ac:dyDescent="0.2">
      <c r="A173" s="15" t="s">
        <v>425</v>
      </c>
      <c r="B173" s="17" t="s">
        <v>366</v>
      </c>
      <c r="C173" s="20" t="s">
        <v>30</v>
      </c>
      <c r="D173" s="21">
        <v>12</v>
      </c>
      <c r="E173" s="21">
        <v>6</v>
      </c>
      <c r="F173" s="21">
        <v>6</v>
      </c>
      <c r="G173" s="28">
        <v>6</v>
      </c>
      <c r="H173" s="28">
        <v>6</v>
      </c>
      <c r="I173" s="28">
        <v>6</v>
      </c>
      <c r="J173" s="28">
        <v>6</v>
      </c>
    </row>
    <row r="174" spans="1:10" customFormat="1" ht="38.25" outlineLevel="3" x14ac:dyDescent="0.2">
      <c r="A174" s="15" t="s">
        <v>426</v>
      </c>
      <c r="B174" s="17" t="s">
        <v>367</v>
      </c>
      <c r="C174" s="20" t="s">
        <v>30</v>
      </c>
      <c r="D174" s="21">
        <v>1</v>
      </c>
      <c r="E174" s="21">
        <v>1</v>
      </c>
      <c r="F174" s="21">
        <v>1</v>
      </c>
      <c r="G174" s="28">
        <v>1</v>
      </c>
      <c r="H174" s="28">
        <v>1</v>
      </c>
      <c r="I174" s="28">
        <v>1</v>
      </c>
      <c r="J174" s="28">
        <v>1</v>
      </c>
    </row>
    <row r="175" spans="1:10" customFormat="1" ht="38.25" outlineLevel="3" x14ac:dyDescent="0.2">
      <c r="A175" s="15" t="s">
        <v>427</v>
      </c>
      <c r="B175" s="17" t="s">
        <v>368</v>
      </c>
      <c r="C175" s="20" t="s">
        <v>30</v>
      </c>
      <c r="D175" s="21">
        <v>1</v>
      </c>
      <c r="E175" s="21">
        <v>0</v>
      </c>
      <c r="F175" s="21">
        <v>0</v>
      </c>
      <c r="G175" s="28">
        <v>0</v>
      </c>
      <c r="H175" s="28">
        <v>0</v>
      </c>
      <c r="I175" s="28">
        <v>0</v>
      </c>
      <c r="J175" s="28">
        <v>0</v>
      </c>
    </row>
    <row r="176" spans="1:10" customFormat="1" ht="25.5" outlineLevel="3" x14ac:dyDescent="0.2">
      <c r="A176" s="15" t="s">
        <v>428</v>
      </c>
      <c r="B176" s="17" t="s">
        <v>369</v>
      </c>
      <c r="C176" s="20" t="s">
        <v>30</v>
      </c>
      <c r="D176" s="21">
        <v>3</v>
      </c>
      <c r="E176" s="21">
        <v>3</v>
      </c>
      <c r="F176" s="21">
        <v>3</v>
      </c>
      <c r="G176" s="28">
        <v>3</v>
      </c>
      <c r="H176" s="28">
        <v>3</v>
      </c>
      <c r="I176" s="28">
        <v>3</v>
      </c>
      <c r="J176" s="28">
        <v>3</v>
      </c>
    </row>
    <row r="177" spans="1:10" customFormat="1" ht="25.5" outlineLevel="3" x14ac:dyDescent="0.2">
      <c r="A177" s="15" t="s">
        <v>429</v>
      </c>
      <c r="B177" s="17" t="s">
        <v>370</v>
      </c>
      <c r="C177" s="20" t="s">
        <v>30</v>
      </c>
      <c r="D177" s="21">
        <v>16</v>
      </c>
      <c r="E177" s="21">
        <v>19</v>
      </c>
      <c r="F177" s="21">
        <v>19</v>
      </c>
      <c r="G177" s="21">
        <v>19</v>
      </c>
      <c r="H177" s="21">
        <v>19</v>
      </c>
      <c r="I177" s="21">
        <v>19</v>
      </c>
      <c r="J177" s="21">
        <v>19</v>
      </c>
    </row>
    <row r="178" spans="1:10" customFormat="1" ht="25.5" outlineLevel="3" x14ac:dyDescent="0.2">
      <c r="A178" s="15" t="s">
        <v>430</v>
      </c>
      <c r="B178" s="17" t="s">
        <v>371</v>
      </c>
      <c r="C178" s="20" t="s">
        <v>30</v>
      </c>
      <c r="D178" s="21">
        <v>3</v>
      </c>
      <c r="E178" s="21">
        <v>4</v>
      </c>
      <c r="F178" s="21">
        <v>4</v>
      </c>
      <c r="G178" s="28">
        <v>4</v>
      </c>
      <c r="H178" s="28">
        <v>4</v>
      </c>
      <c r="I178" s="28">
        <v>4</v>
      </c>
      <c r="J178" s="28">
        <v>4</v>
      </c>
    </row>
    <row r="179" spans="1:10" customFormat="1" ht="25.5" outlineLevel="3" x14ac:dyDescent="0.2">
      <c r="A179" s="15" t="s">
        <v>431</v>
      </c>
      <c r="B179" s="17" t="s">
        <v>372</v>
      </c>
      <c r="C179" s="20" t="s">
        <v>30</v>
      </c>
      <c r="D179" s="21">
        <v>6</v>
      </c>
      <c r="E179" s="21">
        <v>4</v>
      </c>
      <c r="F179" s="21">
        <v>4</v>
      </c>
      <c r="G179" s="28">
        <v>4</v>
      </c>
      <c r="H179" s="28">
        <v>4</v>
      </c>
      <c r="I179" s="28">
        <v>4</v>
      </c>
      <c r="J179" s="28">
        <v>4</v>
      </c>
    </row>
    <row r="180" spans="1:10" customFormat="1" ht="25.5" outlineLevel="3" x14ac:dyDescent="0.2">
      <c r="A180" s="15" t="s">
        <v>432</v>
      </c>
      <c r="B180" s="17" t="s">
        <v>373</v>
      </c>
      <c r="C180" s="20" t="s">
        <v>30</v>
      </c>
      <c r="D180" s="21">
        <v>0</v>
      </c>
      <c r="E180" s="21">
        <v>0</v>
      </c>
      <c r="F180" s="21">
        <v>0</v>
      </c>
      <c r="G180" s="28">
        <v>0</v>
      </c>
      <c r="H180" s="28">
        <v>0</v>
      </c>
      <c r="I180" s="28">
        <v>0</v>
      </c>
      <c r="J180" s="28">
        <v>0</v>
      </c>
    </row>
    <row r="181" spans="1:10" customFormat="1" ht="25.5" outlineLevel="2" x14ac:dyDescent="0.2">
      <c r="A181" s="15" t="s">
        <v>433</v>
      </c>
      <c r="B181" s="15" t="s">
        <v>374</v>
      </c>
      <c r="C181" s="20" t="s">
        <v>30</v>
      </c>
      <c r="D181" s="21">
        <f>SUM(D182:D192)</f>
        <v>2</v>
      </c>
      <c r="E181" s="21">
        <f t="shared" ref="E181:J181" si="26">SUM(E182:E192)</f>
        <v>0</v>
      </c>
      <c r="F181" s="21">
        <f t="shared" si="26"/>
        <v>0</v>
      </c>
      <c r="G181" s="21">
        <f t="shared" si="26"/>
        <v>0</v>
      </c>
      <c r="H181" s="21">
        <f t="shared" si="26"/>
        <v>0</v>
      </c>
      <c r="I181" s="21">
        <f t="shared" si="26"/>
        <v>0</v>
      </c>
      <c r="J181" s="21">
        <f t="shared" si="26"/>
        <v>0</v>
      </c>
    </row>
    <row r="182" spans="1:10" customFormat="1" ht="38.25" outlineLevel="3" x14ac:dyDescent="0.2">
      <c r="A182" s="15" t="s">
        <v>434</v>
      </c>
      <c r="B182" s="17" t="s">
        <v>375</v>
      </c>
      <c r="C182" s="20" t="s">
        <v>30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</row>
    <row r="183" spans="1:10" customFormat="1" ht="63.75" outlineLevel="3" x14ac:dyDescent="0.2">
      <c r="A183" s="15" t="s">
        <v>435</v>
      </c>
      <c r="B183" s="17" t="s">
        <v>376</v>
      </c>
      <c r="C183" s="20" t="s">
        <v>30</v>
      </c>
      <c r="D183" s="21">
        <v>1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</row>
    <row r="184" spans="1:10" customFormat="1" ht="63.75" outlineLevel="3" x14ac:dyDescent="0.2">
      <c r="A184" s="15" t="s">
        <v>436</v>
      </c>
      <c r="B184" s="17" t="s">
        <v>377</v>
      </c>
      <c r="C184" s="20" t="s">
        <v>30</v>
      </c>
      <c r="D184" s="21">
        <v>1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</row>
    <row r="185" spans="1:10" customFormat="1" ht="38.25" outlineLevel="3" x14ac:dyDescent="0.2">
      <c r="A185" s="15" t="s">
        <v>437</v>
      </c>
      <c r="B185" s="17" t="s">
        <v>378</v>
      </c>
      <c r="C185" s="20" t="s">
        <v>30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</row>
    <row r="186" spans="1:10" customFormat="1" ht="38.25" outlineLevel="3" x14ac:dyDescent="0.2">
      <c r="A186" s="15" t="s">
        <v>438</v>
      </c>
      <c r="B186" s="17" t="s">
        <v>379</v>
      </c>
      <c r="C186" s="20" t="s">
        <v>30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</row>
    <row r="187" spans="1:10" customFormat="1" ht="38.25" outlineLevel="3" x14ac:dyDescent="0.2">
      <c r="A187" s="15" t="s">
        <v>439</v>
      </c>
      <c r="B187" s="17" t="s">
        <v>380</v>
      </c>
      <c r="C187" s="20" t="s">
        <v>30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</row>
    <row r="188" spans="1:10" customFormat="1" ht="25.5" outlineLevel="3" x14ac:dyDescent="0.2">
      <c r="A188" s="15" t="s">
        <v>440</v>
      </c>
      <c r="B188" s="17" t="s">
        <v>381</v>
      </c>
      <c r="C188" s="20" t="s">
        <v>30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</row>
    <row r="189" spans="1:10" customFormat="1" ht="25.5" outlineLevel="3" x14ac:dyDescent="0.2">
      <c r="A189" s="15" t="s">
        <v>441</v>
      </c>
      <c r="B189" s="17" t="s">
        <v>382</v>
      </c>
      <c r="C189" s="20" t="s">
        <v>30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</row>
    <row r="190" spans="1:10" customFormat="1" ht="38.25" outlineLevel="3" x14ac:dyDescent="0.2">
      <c r="A190" s="15" t="s">
        <v>442</v>
      </c>
      <c r="B190" s="17" t="s">
        <v>383</v>
      </c>
      <c r="C190" s="20" t="s">
        <v>30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</row>
    <row r="191" spans="1:10" customFormat="1" ht="25.5" outlineLevel="2" x14ac:dyDescent="0.2">
      <c r="A191" s="15" t="s">
        <v>443</v>
      </c>
      <c r="B191" s="15" t="s">
        <v>384</v>
      </c>
      <c r="C191" s="20" t="s">
        <v>31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</row>
    <row r="192" spans="1:10" customFormat="1" ht="25.5" outlineLevel="2" x14ac:dyDescent="0.2">
      <c r="A192" s="15" t="s">
        <v>444</v>
      </c>
      <c r="B192" s="15" t="s">
        <v>385</v>
      </c>
      <c r="C192" s="20" t="s">
        <v>30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</row>
    <row r="193" spans="1:10" outlineLevel="1" x14ac:dyDescent="0.2">
      <c r="A193" s="14" t="s">
        <v>445</v>
      </c>
      <c r="B193" s="32" t="s">
        <v>49</v>
      </c>
      <c r="C193" s="32"/>
      <c r="D193" s="32"/>
      <c r="E193" s="32"/>
      <c r="F193" s="32"/>
      <c r="G193" s="32"/>
      <c r="H193" s="32"/>
      <c r="I193" s="32"/>
      <c r="J193" s="32"/>
    </row>
    <row r="194" spans="1:10" outlineLevel="1" x14ac:dyDescent="0.2">
      <c r="A194" s="14"/>
      <c r="B194" s="31" t="s">
        <v>63</v>
      </c>
      <c r="C194" s="31"/>
      <c r="D194" s="31"/>
      <c r="E194" s="31"/>
      <c r="F194" s="31"/>
      <c r="G194" s="31"/>
      <c r="H194" s="31"/>
      <c r="I194" s="31"/>
      <c r="J194" s="31"/>
    </row>
    <row r="195" spans="1:10" ht="38.25" outlineLevel="2" x14ac:dyDescent="0.2">
      <c r="A195" s="15" t="s">
        <v>446</v>
      </c>
      <c r="B195" s="19" t="s">
        <v>189</v>
      </c>
      <c r="C195" s="15" t="s">
        <v>30</v>
      </c>
      <c r="D195" s="2">
        <v>4</v>
      </c>
      <c r="E195" s="9">
        <v>4</v>
      </c>
      <c r="F195" s="2">
        <v>4</v>
      </c>
      <c r="G195" s="2">
        <v>4</v>
      </c>
      <c r="H195" s="2">
        <v>4</v>
      </c>
      <c r="I195" s="2">
        <v>4</v>
      </c>
      <c r="J195" s="2">
        <v>4</v>
      </c>
    </row>
    <row r="196" spans="1:10" ht="38.25" outlineLevel="3" x14ac:dyDescent="0.2">
      <c r="A196" s="15" t="s">
        <v>447</v>
      </c>
      <c r="B196" s="17" t="s">
        <v>201</v>
      </c>
      <c r="C196" s="15" t="s">
        <v>34</v>
      </c>
      <c r="D196" s="2">
        <v>0</v>
      </c>
      <c r="E196" s="9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</row>
    <row r="197" spans="1:10" outlineLevel="1" x14ac:dyDescent="0.2">
      <c r="A197" s="14"/>
      <c r="B197" s="31" t="s">
        <v>56</v>
      </c>
      <c r="C197" s="31"/>
      <c r="D197" s="31"/>
      <c r="E197" s="31"/>
      <c r="F197" s="31"/>
      <c r="G197" s="31"/>
      <c r="H197" s="31"/>
      <c r="I197" s="31"/>
      <c r="J197" s="31"/>
    </row>
    <row r="198" spans="1:10" ht="51" outlineLevel="2" x14ac:dyDescent="0.2">
      <c r="A198" s="15" t="s">
        <v>448</v>
      </c>
      <c r="B198" s="19" t="s">
        <v>211</v>
      </c>
      <c r="C198" s="15" t="s">
        <v>30</v>
      </c>
      <c r="D198" s="2">
        <v>4</v>
      </c>
      <c r="E198" s="9">
        <v>4</v>
      </c>
      <c r="F198" s="2">
        <v>4</v>
      </c>
      <c r="G198" s="2">
        <v>4</v>
      </c>
      <c r="H198" s="2">
        <v>4</v>
      </c>
      <c r="I198" s="2">
        <v>4</v>
      </c>
      <c r="J198" s="2">
        <v>4</v>
      </c>
    </row>
    <row r="199" spans="1:10" ht="40.5" customHeight="1" outlineLevel="2" x14ac:dyDescent="0.2">
      <c r="A199" s="15" t="s">
        <v>449</v>
      </c>
      <c r="B199" s="17" t="s">
        <v>190</v>
      </c>
      <c r="C199" s="15" t="s">
        <v>30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</row>
    <row r="200" spans="1:10" ht="38.25" outlineLevel="2" x14ac:dyDescent="0.2">
      <c r="A200" s="15" t="s">
        <v>450</v>
      </c>
      <c r="B200" s="17" t="s">
        <v>183</v>
      </c>
      <c r="C200" s="15" t="s">
        <v>30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</row>
    <row r="201" spans="1:10" ht="38.25" outlineLevel="2" x14ac:dyDescent="0.2">
      <c r="A201" s="15" t="s">
        <v>451</v>
      </c>
      <c r="B201" s="17" t="s">
        <v>191</v>
      </c>
      <c r="C201" s="15" t="s">
        <v>30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</row>
    <row r="202" spans="1:10" ht="39.75" customHeight="1" outlineLevel="2" x14ac:dyDescent="0.2">
      <c r="A202" s="15" t="s">
        <v>452</v>
      </c>
      <c r="B202" s="17" t="s">
        <v>185</v>
      </c>
      <c r="C202" s="15" t="s">
        <v>30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</row>
    <row r="203" spans="1:10" ht="38.25" outlineLevel="3" x14ac:dyDescent="0.2">
      <c r="A203" s="15" t="s">
        <v>453</v>
      </c>
      <c r="B203" s="19" t="s">
        <v>194</v>
      </c>
      <c r="C203" s="15" t="s">
        <v>30</v>
      </c>
      <c r="D203" s="2">
        <v>0</v>
      </c>
      <c r="E203" s="2">
        <v>2</v>
      </c>
      <c r="F203" s="2">
        <v>2</v>
      </c>
      <c r="G203" s="2">
        <v>2</v>
      </c>
      <c r="H203" s="2">
        <v>2</v>
      </c>
      <c r="I203" s="2">
        <v>2</v>
      </c>
      <c r="J203" s="2">
        <v>2</v>
      </c>
    </row>
    <row r="204" spans="1:10" ht="25.5" outlineLevel="3" x14ac:dyDescent="0.2">
      <c r="A204" s="15" t="s">
        <v>454</v>
      </c>
      <c r="B204" s="19" t="s">
        <v>177</v>
      </c>
      <c r="C204" s="15" t="s">
        <v>30</v>
      </c>
      <c r="D204" s="2">
        <v>4</v>
      </c>
      <c r="E204" s="9">
        <v>4</v>
      </c>
      <c r="F204" s="2">
        <v>4</v>
      </c>
      <c r="G204" s="2">
        <v>4</v>
      </c>
      <c r="H204" s="2">
        <v>4</v>
      </c>
      <c r="I204" s="2">
        <v>4</v>
      </c>
      <c r="J204" s="2">
        <v>4</v>
      </c>
    </row>
    <row r="205" spans="1:10" ht="38.25" outlineLevel="4" x14ac:dyDescent="0.2">
      <c r="A205" s="15" t="s">
        <v>455</v>
      </c>
      <c r="B205" s="26" t="s">
        <v>199</v>
      </c>
      <c r="C205" s="15" t="s">
        <v>34</v>
      </c>
      <c r="D205" s="2">
        <v>0</v>
      </c>
      <c r="E205" s="9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</row>
    <row r="206" spans="1:10" outlineLevel="1" x14ac:dyDescent="0.2">
      <c r="A206" s="14"/>
      <c r="B206" s="31" t="s">
        <v>88</v>
      </c>
      <c r="C206" s="31"/>
      <c r="D206" s="31"/>
      <c r="E206" s="31"/>
      <c r="F206" s="31"/>
      <c r="G206" s="31"/>
      <c r="H206" s="31"/>
      <c r="I206" s="31"/>
      <c r="J206" s="31"/>
    </row>
    <row r="207" spans="1:10" ht="38.25" outlineLevel="2" x14ac:dyDescent="0.2">
      <c r="A207" s="15" t="s">
        <v>456</v>
      </c>
      <c r="B207" s="26" t="s">
        <v>203</v>
      </c>
      <c r="C207" s="15" t="s">
        <v>30</v>
      </c>
      <c r="D207" s="2">
        <v>2</v>
      </c>
      <c r="E207" s="9">
        <v>2</v>
      </c>
      <c r="F207" s="2">
        <v>2</v>
      </c>
      <c r="G207" s="2">
        <v>2</v>
      </c>
      <c r="H207" s="2">
        <v>2</v>
      </c>
      <c r="I207" s="2">
        <v>2</v>
      </c>
      <c r="J207" s="2">
        <v>2</v>
      </c>
    </row>
    <row r="208" spans="1:10" ht="51" outlineLevel="2" x14ac:dyDescent="0.2">
      <c r="A208" s="16" t="s">
        <v>457</v>
      </c>
      <c r="B208" s="16" t="s">
        <v>205</v>
      </c>
      <c r="C208" s="16" t="s">
        <v>0</v>
      </c>
      <c r="D208" s="3">
        <v>100</v>
      </c>
      <c r="E208" s="10">
        <v>89.83</v>
      </c>
      <c r="F208" s="10">
        <v>90</v>
      </c>
      <c r="G208" s="10">
        <v>90</v>
      </c>
      <c r="H208" s="10">
        <v>91</v>
      </c>
      <c r="I208" s="10">
        <v>92</v>
      </c>
      <c r="J208" s="10">
        <v>93</v>
      </c>
    </row>
    <row r="209" spans="1:10" outlineLevel="1" x14ac:dyDescent="0.2">
      <c r="A209" s="14" t="s">
        <v>458</v>
      </c>
      <c r="B209" s="32" t="s">
        <v>70</v>
      </c>
      <c r="C209" s="32"/>
      <c r="D209" s="32"/>
      <c r="E209" s="32"/>
      <c r="F209" s="32"/>
      <c r="G209" s="32"/>
      <c r="H209" s="32"/>
      <c r="I209" s="32"/>
      <c r="J209" s="32"/>
    </row>
    <row r="210" spans="1:10" outlineLevel="2" x14ac:dyDescent="0.2">
      <c r="A210" s="15" t="s">
        <v>468</v>
      </c>
      <c r="B210" s="15" t="s">
        <v>459</v>
      </c>
      <c r="C210" s="15" t="s">
        <v>30</v>
      </c>
      <c r="D210" s="2">
        <v>40</v>
      </c>
      <c r="E210" s="2">
        <v>43</v>
      </c>
      <c r="F210" s="2">
        <v>43</v>
      </c>
      <c r="G210" s="2">
        <v>43</v>
      </c>
      <c r="H210" s="2">
        <v>43</v>
      </c>
      <c r="I210" s="2">
        <v>43</v>
      </c>
      <c r="J210" s="2">
        <v>43</v>
      </c>
    </row>
    <row r="211" spans="1:10" outlineLevel="2" x14ac:dyDescent="0.2">
      <c r="A211" s="15" t="s">
        <v>469</v>
      </c>
      <c r="B211" s="15" t="s">
        <v>460</v>
      </c>
      <c r="C211" s="15" t="s">
        <v>30</v>
      </c>
      <c r="D211" s="2">
        <v>31</v>
      </c>
      <c r="E211" s="2">
        <v>33</v>
      </c>
      <c r="F211" s="2">
        <v>33</v>
      </c>
      <c r="G211" s="2">
        <v>33</v>
      </c>
      <c r="H211" s="2">
        <v>33</v>
      </c>
      <c r="I211" s="2">
        <v>33</v>
      </c>
      <c r="J211" s="2">
        <v>33</v>
      </c>
    </row>
    <row r="212" spans="1:10" outlineLevel="2" x14ac:dyDescent="0.2">
      <c r="A212" s="15"/>
      <c r="B212" s="15" t="s">
        <v>461</v>
      </c>
      <c r="C212" s="15"/>
      <c r="D212" s="2"/>
      <c r="E212" s="2"/>
      <c r="F212" s="2"/>
      <c r="G212" s="2"/>
      <c r="H212" s="2"/>
      <c r="I212" s="2"/>
      <c r="J212" s="2"/>
    </row>
    <row r="213" spans="1:10" outlineLevel="2" x14ac:dyDescent="0.2">
      <c r="A213" s="15" t="s">
        <v>470</v>
      </c>
      <c r="B213" s="15" t="s">
        <v>462</v>
      </c>
      <c r="C213" s="15" t="s">
        <v>30</v>
      </c>
      <c r="D213" s="2">
        <v>2</v>
      </c>
      <c r="E213" s="2">
        <v>2</v>
      </c>
      <c r="F213" s="2">
        <v>2</v>
      </c>
      <c r="G213" s="2">
        <v>2</v>
      </c>
      <c r="H213" s="2">
        <v>2</v>
      </c>
      <c r="I213" s="2">
        <v>2</v>
      </c>
      <c r="J213" s="2">
        <v>2</v>
      </c>
    </row>
    <row r="214" spans="1:10" outlineLevel="2" x14ac:dyDescent="0.2">
      <c r="A214" s="15" t="s">
        <v>471</v>
      </c>
      <c r="B214" s="15" t="s">
        <v>460</v>
      </c>
      <c r="C214" s="15" t="s">
        <v>30</v>
      </c>
      <c r="D214" s="2">
        <v>1</v>
      </c>
      <c r="E214" s="2">
        <v>1</v>
      </c>
      <c r="F214" s="2">
        <v>1</v>
      </c>
      <c r="G214" s="2">
        <v>1</v>
      </c>
      <c r="H214" s="2">
        <v>1</v>
      </c>
      <c r="I214" s="2">
        <v>1</v>
      </c>
      <c r="J214" s="2">
        <v>1</v>
      </c>
    </row>
    <row r="215" spans="1:10" outlineLevel="2" x14ac:dyDescent="0.2">
      <c r="A215" s="15" t="s">
        <v>472</v>
      </c>
      <c r="B215" s="15" t="s">
        <v>463</v>
      </c>
      <c r="C215" s="15" t="s">
        <v>30</v>
      </c>
      <c r="D215" s="2">
        <v>16</v>
      </c>
      <c r="E215" s="2">
        <v>17</v>
      </c>
      <c r="F215" s="2">
        <v>17</v>
      </c>
      <c r="G215" s="2">
        <v>17</v>
      </c>
      <c r="H215" s="2">
        <v>17</v>
      </c>
      <c r="I215" s="2">
        <v>17</v>
      </c>
      <c r="J215" s="2">
        <v>17</v>
      </c>
    </row>
    <row r="216" spans="1:10" outlineLevel="2" x14ac:dyDescent="0.2">
      <c r="A216" s="15" t="s">
        <v>473</v>
      </c>
      <c r="B216" s="15" t="s">
        <v>460</v>
      </c>
      <c r="C216" s="15" t="s">
        <v>30</v>
      </c>
      <c r="D216" s="2">
        <v>14</v>
      </c>
      <c r="E216" s="2">
        <v>14</v>
      </c>
      <c r="F216" s="2">
        <v>14</v>
      </c>
      <c r="G216" s="2">
        <v>14</v>
      </c>
      <c r="H216" s="2">
        <v>14</v>
      </c>
      <c r="I216" s="2">
        <v>14</v>
      </c>
      <c r="J216" s="2">
        <v>14</v>
      </c>
    </row>
    <row r="217" spans="1:10" outlineLevel="2" x14ac:dyDescent="0.2">
      <c r="A217" s="15" t="s">
        <v>474</v>
      </c>
      <c r="B217" s="15" t="s">
        <v>464</v>
      </c>
      <c r="C217" s="15" t="s">
        <v>30</v>
      </c>
      <c r="D217" s="2">
        <v>9</v>
      </c>
      <c r="E217" s="2">
        <v>9</v>
      </c>
      <c r="F217" s="2">
        <v>9</v>
      </c>
      <c r="G217" s="2">
        <v>9</v>
      </c>
      <c r="H217" s="2">
        <v>9</v>
      </c>
      <c r="I217" s="2">
        <v>9</v>
      </c>
      <c r="J217" s="2">
        <v>9</v>
      </c>
    </row>
    <row r="218" spans="1:10" outlineLevel="2" x14ac:dyDescent="0.2">
      <c r="A218" s="15" t="s">
        <v>475</v>
      </c>
      <c r="B218" s="15" t="s">
        <v>460</v>
      </c>
      <c r="C218" s="15" t="s">
        <v>30</v>
      </c>
      <c r="D218" s="2">
        <v>5</v>
      </c>
      <c r="E218" s="2">
        <v>5</v>
      </c>
      <c r="F218" s="2">
        <v>5</v>
      </c>
      <c r="G218" s="2">
        <v>5</v>
      </c>
      <c r="H218" s="2">
        <v>5</v>
      </c>
      <c r="I218" s="2">
        <v>5</v>
      </c>
      <c r="J218" s="2">
        <v>5</v>
      </c>
    </row>
    <row r="219" spans="1:10" outlineLevel="2" x14ac:dyDescent="0.2">
      <c r="A219" s="15" t="s">
        <v>476</v>
      </c>
      <c r="B219" s="15" t="s">
        <v>466</v>
      </c>
      <c r="C219" s="15" t="s">
        <v>30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</row>
    <row r="220" spans="1:10" outlineLevel="2" x14ac:dyDescent="0.2">
      <c r="A220" s="15" t="s">
        <v>477</v>
      </c>
      <c r="B220" s="15" t="s">
        <v>460</v>
      </c>
      <c r="C220" s="15" t="s">
        <v>30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</row>
    <row r="221" spans="1:10" outlineLevel="2" x14ac:dyDescent="0.2">
      <c r="A221" s="15" t="s">
        <v>478</v>
      </c>
      <c r="B221" s="15" t="s">
        <v>465</v>
      </c>
      <c r="C221" s="15" t="s">
        <v>30</v>
      </c>
      <c r="D221" s="2">
        <v>1</v>
      </c>
      <c r="E221" s="2">
        <v>1</v>
      </c>
      <c r="F221" s="2">
        <v>1</v>
      </c>
      <c r="G221" s="2">
        <v>1</v>
      </c>
      <c r="H221" s="2">
        <v>1</v>
      </c>
      <c r="I221" s="2">
        <v>1</v>
      </c>
      <c r="J221" s="2">
        <v>1</v>
      </c>
    </row>
    <row r="222" spans="1:10" outlineLevel="2" x14ac:dyDescent="0.2">
      <c r="A222" s="15" t="s">
        <v>479</v>
      </c>
      <c r="B222" s="15" t="s">
        <v>467</v>
      </c>
      <c r="C222" s="15" t="s">
        <v>34</v>
      </c>
      <c r="D222" s="2">
        <v>362</v>
      </c>
      <c r="E222" s="2">
        <v>349</v>
      </c>
      <c r="F222" s="2">
        <v>349</v>
      </c>
      <c r="G222" s="2">
        <v>349</v>
      </c>
      <c r="H222" s="2">
        <v>349</v>
      </c>
      <c r="I222" s="2">
        <v>349</v>
      </c>
      <c r="J222" s="2">
        <v>349</v>
      </c>
    </row>
    <row r="223" spans="1:10" outlineLevel="1" x14ac:dyDescent="0.2">
      <c r="A223" s="14" t="s">
        <v>480</v>
      </c>
      <c r="B223" s="32" t="s">
        <v>65</v>
      </c>
      <c r="C223" s="32"/>
      <c r="D223" s="32"/>
      <c r="E223" s="32"/>
      <c r="F223" s="32"/>
      <c r="G223" s="32"/>
      <c r="H223" s="32"/>
      <c r="I223" s="32"/>
      <c r="J223" s="32"/>
    </row>
    <row r="224" spans="1:10" outlineLevel="2" x14ac:dyDescent="0.2">
      <c r="A224" s="15" t="s">
        <v>481</v>
      </c>
      <c r="B224" s="15" t="s">
        <v>109</v>
      </c>
      <c r="C224" s="15" t="s">
        <v>30</v>
      </c>
      <c r="D224" s="2">
        <v>6</v>
      </c>
      <c r="E224" s="9">
        <v>6</v>
      </c>
      <c r="F224" s="2">
        <v>6</v>
      </c>
      <c r="G224" s="2">
        <v>6</v>
      </c>
      <c r="H224" s="2">
        <v>6</v>
      </c>
      <c r="I224" s="2">
        <v>6</v>
      </c>
      <c r="J224" s="2">
        <v>6</v>
      </c>
    </row>
    <row r="225" spans="1:10" ht="25.5" outlineLevel="3" x14ac:dyDescent="0.2">
      <c r="A225" s="15" t="s">
        <v>482</v>
      </c>
      <c r="B225" s="17" t="s">
        <v>146</v>
      </c>
      <c r="C225" s="15" t="s">
        <v>30</v>
      </c>
      <c r="D225" s="2">
        <v>0</v>
      </c>
      <c r="E225" s="9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</row>
    <row r="226" spans="1:10" ht="25.5" outlineLevel="4" x14ac:dyDescent="0.2">
      <c r="A226" s="15" t="s">
        <v>483</v>
      </c>
      <c r="B226" s="19" t="s">
        <v>180</v>
      </c>
      <c r="C226" s="15" t="s">
        <v>30</v>
      </c>
      <c r="D226" s="2">
        <v>0</v>
      </c>
      <c r="E226" s="9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</row>
    <row r="227" spans="1:10" ht="25.5" outlineLevel="3" x14ac:dyDescent="0.2">
      <c r="A227" s="15" t="s">
        <v>484</v>
      </c>
      <c r="B227" s="17" t="s">
        <v>122</v>
      </c>
      <c r="C227" s="15" t="s">
        <v>30</v>
      </c>
      <c r="D227" s="2">
        <v>6</v>
      </c>
      <c r="E227" s="9">
        <v>6</v>
      </c>
      <c r="F227" s="2">
        <v>6</v>
      </c>
      <c r="G227" s="2">
        <v>6</v>
      </c>
      <c r="H227" s="2">
        <v>6</v>
      </c>
      <c r="I227" s="2">
        <v>6</v>
      </c>
      <c r="J227" s="2">
        <v>6</v>
      </c>
    </row>
    <row r="228" spans="1:10" ht="25.5" outlineLevel="4" x14ac:dyDescent="0.2">
      <c r="A228" s="15" t="s">
        <v>485</v>
      </c>
      <c r="B228" s="19" t="s">
        <v>160</v>
      </c>
      <c r="C228" s="15" t="s">
        <v>30</v>
      </c>
      <c r="D228" s="2">
        <v>6</v>
      </c>
      <c r="E228" s="9">
        <v>6</v>
      </c>
      <c r="F228" s="2">
        <v>6</v>
      </c>
      <c r="G228" s="2">
        <v>6</v>
      </c>
      <c r="H228" s="2">
        <v>6</v>
      </c>
      <c r="I228" s="2">
        <v>6</v>
      </c>
      <c r="J228" s="2">
        <v>6</v>
      </c>
    </row>
    <row r="229" spans="1:10" ht="25.5" outlineLevel="2" x14ac:dyDescent="0.2">
      <c r="A229" s="16" t="s">
        <v>486</v>
      </c>
      <c r="B229" s="16" t="s">
        <v>163</v>
      </c>
      <c r="C229" s="16" t="s">
        <v>30</v>
      </c>
      <c r="D229" s="3">
        <v>100</v>
      </c>
      <c r="E229" s="3">
        <v>100</v>
      </c>
      <c r="F229" s="3">
        <v>100</v>
      </c>
      <c r="G229" s="3">
        <v>100</v>
      </c>
      <c r="H229" s="3">
        <v>100</v>
      </c>
      <c r="I229" s="3">
        <v>100</v>
      </c>
      <c r="J229" s="3">
        <v>100</v>
      </c>
    </row>
    <row r="230" spans="1:10" ht="25.5" outlineLevel="2" x14ac:dyDescent="0.2">
      <c r="A230" s="15" t="s">
        <v>487</v>
      </c>
      <c r="B230" s="15" t="s">
        <v>130</v>
      </c>
      <c r="C230" s="15" t="s">
        <v>30</v>
      </c>
      <c r="D230" s="2">
        <v>1</v>
      </c>
      <c r="E230" s="2">
        <v>1</v>
      </c>
      <c r="F230" s="2">
        <v>1</v>
      </c>
      <c r="G230" s="2">
        <v>1</v>
      </c>
      <c r="H230" s="2">
        <v>1</v>
      </c>
      <c r="I230" s="2">
        <v>1</v>
      </c>
      <c r="J230" s="2">
        <v>1</v>
      </c>
    </row>
    <row r="231" spans="1:10" ht="25.5" outlineLevel="3" x14ac:dyDescent="0.2">
      <c r="A231" s="15" t="s">
        <v>488</v>
      </c>
      <c r="B231" s="17" t="s">
        <v>165</v>
      </c>
      <c r="C231" s="15" t="s">
        <v>30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</row>
    <row r="232" spans="1:10" ht="25.5" outlineLevel="3" x14ac:dyDescent="0.2">
      <c r="A232" s="15" t="s">
        <v>489</v>
      </c>
      <c r="B232" s="17" t="s">
        <v>140</v>
      </c>
      <c r="C232" s="15" t="s">
        <v>30</v>
      </c>
      <c r="D232" s="2">
        <v>1</v>
      </c>
      <c r="E232" s="2">
        <v>1</v>
      </c>
      <c r="F232" s="2">
        <v>1</v>
      </c>
      <c r="G232" s="2">
        <v>1</v>
      </c>
      <c r="H232" s="2">
        <v>1</v>
      </c>
      <c r="I232" s="2">
        <v>1</v>
      </c>
      <c r="J232" s="2">
        <v>1</v>
      </c>
    </row>
    <row r="233" spans="1:10" ht="25.5" outlineLevel="2" x14ac:dyDescent="0.2">
      <c r="A233" s="15" t="s">
        <v>490</v>
      </c>
      <c r="B233" s="15" t="s">
        <v>159</v>
      </c>
      <c r="C233" s="15" t="s">
        <v>31</v>
      </c>
      <c r="D233" s="2">
        <v>300</v>
      </c>
      <c r="E233" s="2">
        <v>300</v>
      </c>
      <c r="F233" s="2">
        <v>300</v>
      </c>
      <c r="G233" s="2">
        <v>300</v>
      </c>
      <c r="H233" s="2">
        <v>300</v>
      </c>
      <c r="I233" s="2">
        <v>300</v>
      </c>
      <c r="J233" s="2">
        <v>300</v>
      </c>
    </row>
    <row r="234" spans="1:10" ht="38.25" outlineLevel="3" x14ac:dyDescent="0.2">
      <c r="A234" s="15" t="s">
        <v>491</v>
      </c>
      <c r="B234" s="17" t="s">
        <v>186</v>
      </c>
      <c r="C234" s="15" t="s">
        <v>31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</row>
    <row r="235" spans="1:10" ht="25.5" outlineLevel="3" x14ac:dyDescent="0.2">
      <c r="A235" s="15" t="s">
        <v>492</v>
      </c>
      <c r="B235" s="17" t="s">
        <v>172</v>
      </c>
      <c r="C235" s="15" t="s">
        <v>31</v>
      </c>
      <c r="D235" s="2">
        <v>300</v>
      </c>
      <c r="E235" s="2">
        <v>300</v>
      </c>
      <c r="F235" s="2">
        <v>300</v>
      </c>
      <c r="G235" s="2">
        <v>300</v>
      </c>
      <c r="H235" s="2">
        <v>300</v>
      </c>
      <c r="I235" s="2">
        <v>300</v>
      </c>
      <c r="J235" s="2">
        <v>300</v>
      </c>
    </row>
    <row r="236" spans="1:10" outlineLevel="2" x14ac:dyDescent="0.2">
      <c r="A236" s="15" t="s">
        <v>493</v>
      </c>
      <c r="B236" s="15" t="s">
        <v>111</v>
      </c>
      <c r="C236" s="15" t="s">
        <v>30</v>
      </c>
      <c r="D236" s="2">
        <v>1</v>
      </c>
      <c r="E236" s="2">
        <v>1</v>
      </c>
      <c r="F236" s="2">
        <v>1</v>
      </c>
      <c r="G236" s="2">
        <v>1</v>
      </c>
      <c r="H236" s="2">
        <v>1</v>
      </c>
      <c r="I236" s="2">
        <v>1</v>
      </c>
      <c r="J236" s="2">
        <v>1</v>
      </c>
    </row>
    <row r="237" spans="1:10" outlineLevel="2" x14ac:dyDescent="0.2">
      <c r="A237" s="15" t="s">
        <v>494</v>
      </c>
      <c r="B237" s="15" t="s">
        <v>79</v>
      </c>
      <c r="C237" s="15" t="s">
        <v>30</v>
      </c>
      <c r="D237" s="2">
        <v>1</v>
      </c>
      <c r="E237" s="2">
        <v>1</v>
      </c>
      <c r="F237" s="2">
        <v>1</v>
      </c>
      <c r="G237" s="2">
        <v>1</v>
      </c>
      <c r="H237" s="2">
        <v>1</v>
      </c>
      <c r="I237" s="2">
        <v>1</v>
      </c>
      <c r="J237" s="2">
        <v>1</v>
      </c>
    </row>
    <row r="238" spans="1:10" outlineLevel="2" x14ac:dyDescent="0.2">
      <c r="A238" s="15" t="s">
        <v>495</v>
      </c>
      <c r="B238" s="15" t="s">
        <v>84</v>
      </c>
      <c r="C238" s="15" t="s">
        <v>30</v>
      </c>
      <c r="D238" s="2">
        <v>1</v>
      </c>
      <c r="E238" s="9">
        <v>1</v>
      </c>
      <c r="F238" s="2">
        <v>1</v>
      </c>
      <c r="G238" s="2">
        <v>1</v>
      </c>
      <c r="H238" s="2">
        <v>1</v>
      </c>
      <c r="I238" s="2">
        <v>1</v>
      </c>
      <c r="J238" s="2">
        <v>1</v>
      </c>
    </row>
    <row r="239" spans="1:10" ht="25.5" outlineLevel="2" x14ac:dyDescent="0.2">
      <c r="A239" s="15" t="s">
        <v>496</v>
      </c>
      <c r="B239" s="15" t="s">
        <v>148</v>
      </c>
      <c r="C239" s="15" t="s">
        <v>30</v>
      </c>
      <c r="D239" s="2">
        <v>2</v>
      </c>
      <c r="E239" s="9">
        <v>2</v>
      </c>
      <c r="F239" s="2">
        <v>2</v>
      </c>
      <c r="G239" s="2">
        <v>2</v>
      </c>
      <c r="H239" s="2">
        <v>2</v>
      </c>
      <c r="I239" s="2">
        <v>2</v>
      </c>
      <c r="J239" s="2">
        <v>2</v>
      </c>
    </row>
    <row r="240" spans="1:10" ht="25.5" outlineLevel="2" x14ac:dyDescent="0.2">
      <c r="A240" s="16" t="s">
        <v>497</v>
      </c>
      <c r="B240" s="16" t="s">
        <v>167</v>
      </c>
      <c r="C240" s="16" t="s">
        <v>0</v>
      </c>
      <c r="D240" s="3">
        <v>100</v>
      </c>
      <c r="E240" s="10">
        <v>100</v>
      </c>
      <c r="F240" s="3">
        <v>100</v>
      </c>
      <c r="G240" s="3">
        <v>100</v>
      </c>
      <c r="H240" s="3">
        <v>100</v>
      </c>
      <c r="I240" s="3">
        <v>100</v>
      </c>
      <c r="J240" s="3">
        <v>100</v>
      </c>
    </row>
    <row r="241" spans="1:10" ht="25.5" outlineLevel="2" x14ac:dyDescent="0.2">
      <c r="A241" s="16" t="s">
        <v>498</v>
      </c>
      <c r="B241" s="16" t="s">
        <v>132</v>
      </c>
      <c r="C241" s="16" t="s">
        <v>0</v>
      </c>
      <c r="D241" s="3">
        <v>100</v>
      </c>
      <c r="E241" s="10">
        <v>100</v>
      </c>
      <c r="F241" s="3">
        <v>100</v>
      </c>
      <c r="G241" s="3">
        <v>100</v>
      </c>
      <c r="H241" s="3">
        <v>100</v>
      </c>
      <c r="I241" s="3">
        <v>100</v>
      </c>
      <c r="J241" s="3">
        <v>100</v>
      </c>
    </row>
    <row r="242" spans="1:10" ht="25.5" outlineLevel="2" x14ac:dyDescent="0.2">
      <c r="A242" s="16" t="s">
        <v>499</v>
      </c>
      <c r="B242" s="16" t="s">
        <v>151</v>
      </c>
      <c r="C242" s="16" t="s">
        <v>0</v>
      </c>
      <c r="D242" s="3">
        <v>0</v>
      </c>
      <c r="E242" s="10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</row>
    <row r="243" spans="1:10" outlineLevel="1" x14ac:dyDescent="0.2">
      <c r="A243" s="14" t="s">
        <v>500</v>
      </c>
      <c r="B243" s="32" t="s">
        <v>54</v>
      </c>
      <c r="C243" s="32"/>
      <c r="D243" s="32"/>
      <c r="E243" s="32"/>
      <c r="F243" s="32"/>
      <c r="G243" s="32"/>
      <c r="H243" s="32"/>
      <c r="I243" s="32"/>
      <c r="J243" s="32"/>
    </row>
    <row r="244" spans="1:10" outlineLevel="1" x14ac:dyDescent="0.2">
      <c r="A244" s="14"/>
      <c r="B244" s="31" t="s">
        <v>82</v>
      </c>
      <c r="C244" s="31"/>
      <c r="D244" s="31"/>
      <c r="E244" s="31"/>
      <c r="F244" s="31"/>
      <c r="G244" s="31"/>
      <c r="H244" s="31"/>
      <c r="I244" s="31"/>
      <c r="J244" s="31"/>
    </row>
    <row r="245" spans="1:10" outlineLevel="2" x14ac:dyDescent="0.2">
      <c r="A245" s="15" t="s">
        <v>501</v>
      </c>
      <c r="B245" s="15" t="s">
        <v>89</v>
      </c>
      <c r="C245" s="15" t="s">
        <v>32</v>
      </c>
      <c r="D245" s="1">
        <v>19559.3</v>
      </c>
      <c r="E245" s="8">
        <v>21241.4</v>
      </c>
      <c r="F245" s="1">
        <v>22722.3</v>
      </c>
      <c r="G245" s="1">
        <v>24203.1</v>
      </c>
      <c r="H245" s="1">
        <v>26502.400000000001</v>
      </c>
      <c r="I245" s="1">
        <v>28490</v>
      </c>
      <c r="J245" s="1">
        <v>30313.4</v>
      </c>
    </row>
    <row r="246" spans="1:10" ht="25.5" outlineLevel="2" x14ac:dyDescent="0.2">
      <c r="A246" s="16" t="s">
        <v>502</v>
      </c>
      <c r="B246" s="16" t="s">
        <v>188</v>
      </c>
      <c r="C246" s="16" t="s">
        <v>0</v>
      </c>
      <c r="D246" s="3">
        <v>110.01</v>
      </c>
      <c r="E246" s="10">
        <v>108.6</v>
      </c>
      <c r="F246" s="3">
        <v>112.24</v>
      </c>
      <c r="G246" s="3">
        <v>113.94</v>
      </c>
      <c r="H246" s="3">
        <v>109.5</v>
      </c>
      <c r="I246" s="3">
        <v>107.5</v>
      </c>
      <c r="J246" s="3">
        <v>106.4</v>
      </c>
    </row>
    <row r="247" spans="1:10" ht="25.5" outlineLevel="2" x14ac:dyDescent="0.2">
      <c r="A247" s="16" t="s">
        <v>503</v>
      </c>
      <c r="B247" s="16" t="s">
        <v>184</v>
      </c>
      <c r="C247" s="16" t="s">
        <v>0</v>
      </c>
      <c r="D247" s="3">
        <v>106.5</v>
      </c>
      <c r="E247" s="10">
        <v>101.5</v>
      </c>
      <c r="F247" s="3">
        <v>96.14</v>
      </c>
      <c r="G247" s="3">
        <v>97.6</v>
      </c>
      <c r="H247" s="3">
        <v>100.4</v>
      </c>
      <c r="I247" s="3">
        <v>102.8</v>
      </c>
      <c r="J247" s="3">
        <v>102.3</v>
      </c>
    </row>
    <row r="248" spans="1:10" outlineLevel="1" x14ac:dyDescent="0.2">
      <c r="A248" s="14"/>
      <c r="B248" s="31" t="s">
        <v>78</v>
      </c>
      <c r="C248" s="31"/>
      <c r="D248" s="31"/>
      <c r="E248" s="31"/>
      <c r="F248" s="31"/>
      <c r="G248" s="31"/>
      <c r="H248" s="31"/>
      <c r="I248" s="31"/>
      <c r="J248" s="31"/>
    </row>
    <row r="249" spans="1:10" ht="25.5" outlineLevel="2" x14ac:dyDescent="0.2">
      <c r="A249" s="15" t="s">
        <v>504</v>
      </c>
      <c r="B249" s="15" t="s">
        <v>128</v>
      </c>
      <c r="C249" s="15" t="s">
        <v>32</v>
      </c>
      <c r="D249" s="1">
        <v>34332.06</v>
      </c>
      <c r="E249" s="8">
        <v>36795.1</v>
      </c>
      <c r="F249" s="1">
        <v>39370.75</v>
      </c>
      <c r="G249" s="1">
        <v>41310.949999999997</v>
      </c>
      <c r="H249" s="1">
        <v>45565.97</v>
      </c>
      <c r="I249" s="1">
        <v>49108.14</v>
      </c>
      <c r="J249" s="1">
        <v>52547.95</v>
      </c>
    </row>
    <row r="250" spans="1:10" ht="38.25" outlineLevel="2" x14ac:dyDescent="0.2">
      <c r="A250" s="16" t="s">
        <v>505</v>
      </c>
      <c r="B250" s="16" t="s">
        <v>202</v>
      </c>
      <c r="C250" s="16" t="s">
        <v>0</v>
      </c>
      <c r="D250" s="3">
        <v>110.07</v>
      </c>
      <c r="E250" s="10">
        <v>107.17</v>
      </c>
      <c r="F250" s="3">
        <v>110.77</v>
      </c>
      <c r="G250" s="3">
        <f>G249/E249*100</f>
        <v>112.27296569380161</v>
      </c>
      <c r="H250" s="3">
        <f>H249/G249*100</f>
        <v>110.2999809977742</v>
      </c>
      <c r="I250" s="3">
        <f>I249/H249*100</f>
        <v>107.77371797418115</v>
      </c>
      <c r="J250" s="3">
        <f>J249/I249*100</f>
        <v>107.00456176918938</v>
      </c>
    </row>
    <row r="251" spans="1:10" x14ac:dyDescent="0.2">
      <c r="A251" s="14" t="s">
        <v>507</v>
      </c>
      <c r="B251" s="32" t="s">
        <v>93</v>
      </c>
      <c r="C251" s="32"/>
      <c r="D251" s="32"/>
      <c r="E251" s="32"/>
      <c r="F251" s="32"/>
      <c r="G251" s="32"/>
      <c r="H251" s="32"/>
      <c r="I251" s="32"/>
      <c r="J251" s="32"/>
    </row>
    <row r="252" spans="1:10" outlineLevel="1" x14ac:dyDescent="0.2">
      <c r="A252" s="14" t="s">
        <v>508</v>
      </c>
      <c r="B252" s="31" t="s">
        <v>69</v>
      </c>
      <c r="C252" s="31"/>
      <c r="D252" s="31"/>
      <c r="E252" s="31"/>
      <c r="F252" s="31"/>
      <c r="G252" s="31"/>
      <c r="H252" s="31"/>
      <c r="I252" s="31"/>
      <c r="J252" s="31"/>
    </row>
    <row r="253" spans="1:10" outlineLevel="2" x14ac:dyDescent="0.2">
      <c r="A253" s="15" t="s">
        <v>509</v>
      </c>
      <c r="B253" s="15" t="s">
        <v>114</v>
      </c>
      <c r="C253" s="15" t="s">
        <v>30</v>
      </c>
      <c r="D253" s="2">
        <v>1</v>
      </c>
      <c r="E253" s="9">
        <v>1</v>
      </c>
      <c r="F253" s="2">
        <v>1</v>
      </c>
      <c r="G253" s="2">
        <v>1</v>
      </c>
      <c r="H253" s="2">
        <v>1</v>
      </c>
      <c r="I253" s="2">
        <v>1</v>
      </c>
      <c r="J253" s="2">
        <v>1</v>
      </c>
    </row>
    <row r="254" spans="1:10" ht="25.5" outlineLevel="3" x14ac:dyDescent="0.2">
      <c r="A254" s="15" t="s">
        <v>510</v>
      </c>
      <c r="B254" s="17" t="s">
        <v>137</v>
      </c>
      <c r="C254" s="15" t="s">
        <v>30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</row>
    <row r="255" spans="1:10" ht="25.5" outlineLevel="3" x14ac:dyDescent="0.2">
      <c r="A255" s="15" t="s">
        <v>511</v>
      </c>
      <c r="B255" s="17" t="s">
        <v>153</v>
      </c>
      <c r="C255" s="15" t="s">
        <v>30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</row>
    <row r="256" spans="1:10" ht="25.5" outlineLevel="3" x14ac:dyDescent="0.2">
      <c r="A256" s="15" t="s">
        <v>512</v>
      </c>
      <c r="B256" s="17" t="s">
        <v>129</v>
      </c>
      <c r="C256" s="15" t="s">
        <v>30</v>
      </c>
      <c r="D256" s="2">
        <v>1</v>
      </c>
      <c r="E256" s="2">
        <v>1</v>
      </c>
      <c r="F256" s="2">
        <v>1</v>
      </c>
      <c r="G256" s="2">
        <v>1</v>
      </c>
      <c r="H256" s="2">
        <v>1</v>
      </c>
      <c r="I256" s="2">
        <v>1</v>
      </c>
      <c r="J256" s="2">
        <v>1</v>
      </c>
    </row>
    <row r="257" spans="1:10" ht="25.5" outlineLevel="3" x14ac:dyDescent="0.2">
      <c r="A257" s="15" t="s">
        <v>513</v>
      </c>
      <c r="B257" s="17" t="s">
        <v>120</v>
      </c>
      <c r="C257" s="15" t="s">
        <v>30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</row>
    <row r="258" spans="1:10" outlineLevel="3" x14ac:dyDescent="0.2">
      <c r="A258" s="15" t="s">
        <v>514</v>
      </c>
      <c r="B258" s="17" t="s">
        <v>101</v>
      </c>
      <c r="C258" s="15" t="s">
        <v>30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</row>
    <row r="259" spans="1:10" outlineLevel="1" x14ac:dyDescent="0.2">
      <c r="A259" s="14"/>
      <c r="B259" s="31" t="s">
        <v>110</v>
      </c>
      <c r="C259" s="31"/>
      <c r="D259" s="31"/>
      <c r="E259" s="31"/>
      <c r="F259" s="31"/>
      <c r="G259" s="31"/>
      <c r="H259" s="31"/>
      <c r="I259" s="31"/>
      <c r="J259" s="31"/>
    </row>
    <row r="260" spans="1:10" outlineLevel="2" x14ac:dyDescent="0.2">
      <c r="A260" s="15" t="s">
        <v>515</v>
      </c>
      <c r="B260" s="15" t="s">
        <v>116</v>
      </c>
      <c r="C260" s="15" t="s">
        <v>30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</row>
    <row r="261" spans="1:10" ht="25.5" outlineLevel="2" x14ac:dyDescent="0.2">
      <c r="A261" s="15" t="s">
        <v>516</v>
      </c>
      <c r="B261" s="15" t="s">
        <v>125</v>
      </c>
      <c r="C261" s="15" t="s">
        <v>30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</row>
    <row r="262" spans="1:10" ht="25.5" outlineLevel="2" x14ac:dyDescent="0.2">
      <c r="A262" s="15" t="s">
        <v>517</v>
      </c>
      <c r="B262" s="15" t="s">
        <v>121</v>
      </c>
      <c r="C262" s="15" t="s">
        <v>30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</row>
    <row r="263" spans="1:10" ht="25.5" outlineLevel="2" x14ac:dyDescent="0.2">
      <c r="A263" s="15" t="s">
        <v>518</v>
      </c>
      <c r="B263" s="15" t="s">
        <v>134</v>
      </c>
      <c r="C263" s="15" t="s">
        <v>30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</row>
    <row r="264" spans="1:10" x14ac:dyDescent="0.2">
      <c r="A264" s="14" t="s">
        <v>19</v>
      </c>
      <c r="B264" s="32" t="s">
        <v>96</v>
      </c>
      <c r="C264" s="32"/>
      <c r="D264" s="32"/>
      <c r="E264" s="32"/>
      <c r="F264" s="32"/>
      <c r="G264" s="32"/>
      <c r="H264" s="32"/>
      <c r="I264" s="32"/>
      <c r="J264" s="32"/>
    </row>
    <row r="265" spans="1:10" outlineLevel="1" x14ac:dyDescent="0.2">
      <c r="A265" s="14" t="s">
        <v>519</v>
      </c>
      <c r="B265" s="31" t="s">
        <v>66</v>
      </c>
      <c r="C265" s="31"/>
      <c r="D265" s="31"/>
      <c r="E265" s="31"/>
      <c r="F265" s="31"/>
      <c r="G265" s="31"/>
      <c r="H265" s="31"/>
      <c r="I265" s="31"/>
      <c r="J265" s="31"/>
    </row>
    <row r="266" spans="1:10" ht="51" outlineLevel="2" x14ac:dyDescent="0.2">
      <c r="A266" s="15" t="s">
        <v>520</v>
      </c>
      <c r="B266" s="15" t="s">
        <v>212</v>
      </c>
      <c r="C266" s="15" t="s">
        <v>30</v>
      </c>
      <c r="D266" s="2">
        <v>1</v>
      </c>
      <c r="E266" s="2">
        <v>1</v>
      </c>
      <c r="F266" s="2">
        <v>1</v>
      </c>
      <c r="G266" s="2">
        <v>1</v>
      </c>
      <c r="H266" s="2">
        <v>1</v>
      </c>
      <c r="I266" s="2">
        <v>1</v>
      </c>
      <c r="J266" s="2">
        <v>1</v>
      </c>
    </row>
    <row r="267" spans="1:10" ht="51" outlineLevel="3" x14ac:dyDescent="0.2">
      <c r="A267" s="15" t="s">
        <v>521</v>
      </c>
      <c r="B267" s="17" t="s">
        <v>215</v>
      </c>
      <c r="C267" s="15" t="s">
        <v>30</v>
      </c>
      <c r="D267" s="2">
        <v>1</v>
      </c>
      <c r="E267" s="2">
        <v>1</v>
      </c>
      <c r="F267" s="2">
        <v>1</v>
      </c>
      <c r="G267" s="2">
        <v>1</v>
      </c>
      <c r="H267" s="2">
        <v>1</v>
      </c>
      <c r="I267" s="2">
        <v>1</v>
      </c>
      <c r="J267" s="2">
        <v>1</v>
      </c>
    </row>
    <row r="268" spans="1:10" ht="63.75" outlineLevel="3" x14ac:dyDescent="0.2">
      <c r="A268" s="15" t="s">
        <v>522</v>
      </c>
      <c r="B268" s="17" t="s">
        <v>219</v>
      </c>
      <c r="C268" s="15" t="s">
        <v>30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</row>
    <row r="269" spans="1:10" ht="51" outlineLevel="2" x14ac:dyDescent="0.2">
      <c r="A269" s="15" t="s">
        <v>523</v>
      </c>
      <c r="B269" s="15" t="s">
        <v>208</v>
      </c>
      <c r="C269" s="15" t="s">
        <v>40</v>
      </c>
      <c r="D269" s="12">
        <v>2.3900000000000002E-3</v>
      </c>
      <c r="E269" s="12">
        <v>2.3900000000000002E-3</v>
      </c>
      <c r="F269" s="12">
        <v>2.3900000000000002E-3</v>
      </c>
      <c r="G269" s="12">
        <v>2.3900000000000002E-3</v>
      </c>
      <c r="H269" s="12">
        <v>2.3900000000000002E-3</v>
      </c>
      <c r="I269" s="12">
        <v>2.3900000000000002E-3</v>
      </c>
      <c r="J269" s="12">
        <v>2.3900000000000002E-3</v>
      </c>
    </row>
    <row r="270" spans="1:10" ht="51" outlineLevel="3" x14ac:dyDescent="0.2">
      <c r="A270" s="15" t="s">
        <v>524</v>
      </c>
      <c r="B270" s="17" t="s">
        <v>213</v>
      </c>
      <c r="C270" s="15" t="s">
        <v>40</v>
      </c>
      <c r="D270" s="12">
        <v>2.3900000000000002E-3</v>
      </c>
      <c r="E270" s="12">
        <v>2.3900000000000002E-3</v>
      </c>
      <c r="F270" s="12">
        <v>2.3900000000000002E-3</v>
      </c>
      <c r="G270" s="12">
        <v>2.3900000000000002E-3</v>
      </c>
      <c r="H270" s="12">
        <v>2.3900000000000002E-3</v>
      </c>
      <c r="I270" s="12">
        <v>2.3900000000000002E-3</v>
      </c>
      <c r="J270" s="12">
        <v>2.3900000000000002E-3</v>
      </c>
    </row>
    <row r="271" spans="1:10" ht="63.75" outlineLevel="3" x14ac:dyDescent="0.2">
      <c r="A271" s="15" t="s">
        <v>525</v>
      </c>
      <c r="B271" s="17" t="s">
        <v>217</v>
      </c>
      <c r="C271" s="15" t="s">
        <v>40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</row>
    <row r="272" spans="1:10" ht="51" outlineLevel="2" x14ac:dyDescent="0.2">
      <c r="A272" s="15" t="s">
        <v>526</v>
      </c>
      <c r="B272" s="15" t="s">
        <v>209</v>
      </c>
      <c r="C272" s="15" t="s">
        <v>33</v>
      </c>
      <c r="D272" s="1">
        <v>39974.300000000003</v>
      </c>
      <c r="E272" s="1">
        <v>39974.300000000003</v>
      </c>
      <c r="F272" s="1">
        <v>39974.300000000003</v>
      </c>
      <c r="G272" s="1">
        <v>39974.300000000003</v>
      </c>
      <c r="H272" s="1">
        <v>39974.300000000003</v>
      </c>
      <c r="I272" s="1">
        <v>39974.300000000003</v>
      </c>
      <c r="J272" s="1">
        <v>39974.300000000003</v>
      </c>
    </row>
    <row r="273" spans="1:10" ht="51" outlineLevel="3" x14ac:dyDescent="0.2">
      <c r="A273" s="15" t="s">
        <v>527</v>
      </c>
      <c r="B273" s="17" t="s">
        <v>214</v>
      </c>
      <c r="C273" s="15" t="s">
        <v>33</v>
      </c>
      <c r="D273" s="1">
        <v>39974.300000000003</v>
      </c>
      <c r="E273" s="1">
        <v>39974.300000000003</v>
      </c>
      <c r="F273" s="1">
        <v>39974.300000000003</v>
      </c>
      <c r="G273" s="1">
        <v>39974.300000000003</v>
      </c>
      <c r="H273" s="1">
        <v>39974.300000000003</v>
      </c>
      <c r="I273" s="1">
        <v>39974.300000000003</v>
      </c>
      <c r="J273" s="1">
        <v>39974.300000000003</v>
      </c>
    </row>
    <row r="274" spans="1:10" ht="63.75" outlineLevel="3" x14ac:dyDescent="0.2">
      <c r="A274" s="15" t="s">
        <v>528</v>
      </c>
      <c r="B274" s="17" t="s">
        <v>218</v>
      </c>
      <c r="C274" s="15" t="s">
        <v>33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</row>
    <row r="275" spans="1:10" ht="25.5" outlineLevel="2" x14ac:dyDescent="0.2">
      <c r="A275" s="15" t="s">
        <v>529</v>
      </c>
      <c r="B275" s="15" t="s">
        <v>173</v>
      </c>
      <c r="C275" s="15" t="s">
        <v>30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</row>
    <row r="276" spans="1:10" ht="25.5" outlineLevel="3" x14ac:dyDescent="0.2">
      <c r="A276" s="15" t="s">
        <v>530</v>
      </c>
      <c r="B276" s="17" t="s">
        <v>182</v>
      </c>
      <c r="C276" s="15" t="s">
        <v>30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</row>
    <row r="277" spans="1:10" outlineLevel="2" x14ac:dyDescent="0.2">
      <c r="A277" s="15" t="s">
        <v>531</v>
      </c>
      <c r="B277" s="15" t="s">
        <v>97</v>
      </c>
      <c r="C277" s="15" t="s">
        <v>52</v>
      </c>
      <c r="D277" s="1">
        <v>22.34</v>
      </c>
      <c r="E277" s="8">
        <v>40.68</v>
      </c>
      <c r="F277" s="8">
        <v>20.34</v>
      </c>
      <c r="G277" s="8">
        <v>40.68</v>
      </c>
      <c r="H277" s="8">
        <v>40.68</v>
      </c>
      <c r="I277" s="8">
        <v>40.68</v>
      </c>
      <c r="J277" s="8">
        <v>40.68</v>
      </c>
    </row>
    <row r="278" spans="1:10" ht="25.5" outlineLevel="3" x14ac:dyDescent="0.2">
      <c r="A278" s="15" t="s">
        <v>532</v>
      </c>
      <c r="B278" s="17" t="s">
        <v>145</v>
      </c>
      <c r="C278" s="15" t="s">
        <v>52</v>
      </c>
      <c r="D278" s="1">
        <v>0</v>
      </c>
      <c r="E278" s="8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</row>
  </sheetData>
  <mergeCells count="49">
    <mergeCell ref="B252:J252"/>
    <mergeCell ref="B259:J259"/>
    <mergeCell ref="B264:J264"/>
    <mergeCell ref="B265:J265"/>
    <mergeCell ref="B243:J243"/>
    <mergeCell ref="B244:J244"/>
    <mergeCell ref="B248:J248"/>
    <mergeCell ref="B251:J251"/>
    <mergeCell ref="B206:J206"/>
    <mergeCell ref="B223:J223"/>
    <mergeCell ref="B167:J167"/>
    <mergeCell ref="B193:J193"/>
    <mergeCell ref="B194:J194"/>
    <mergeCell ref="B197:J197"/>
    <mergeCell ref="B209:J209"/>
    <mergeCell ref="B123:J123"/>
    <mergeCell ref="B130:J130"/>
    <mergeCell ref="B97:J97"/>
    <mergeCell ref="B105:J105"/>
    <mergeCell ref="B116:J116"/>
    <mergeCell ref="B117:J117"/>
    <mergeCell ref="B90:J90"/>
    <mergeCell ref="B91:J91"/>
    <mergeCell ref="B95:J95"/>
    <mergeCell ref="B43:J43"/>
    <mergeCell ref="B67:J67"/>
    <mergeCell ref="B68:J68"/>
    <mergeCell ref="B69:J69"/>
    <mergeCell ref="B76:J76"/>
    <mergeCell ref="B47:J47"/>
    <mergeCell ref="B59:J59"/>
    <mergeCell ref="B60:J60"/>
    <mergeCell ref="B61:J61"/>
    <mergeCell ref="B32:J32"/>
    <mergeCell ref="B33:J33"/>
    <mergeCell ref="B34:J34"/>
    <mergeCell ref="B35:J35"/>
    <mergeCell ref="B40:J40"/>
    <mergeCell ref="B22:J22"/>
    <mergeCell ref="B25:J25"/>
    <mergeCell ref="B7:J7"/>
    <mergeCell ref="B8:J8"/>
    <mergeCell ref="B10:J10"/>
    <mergeCell ref="B11:J11"/>
    <mergeCell ref="A1:J1"/>
    <mergeCell ref="A2:J2"/>
    <mergeCell ref="A3:J3"/>
    <mergeCell ref="B16:J16"/>
    <mergeCell ref="B19:J19"/>
  </mergeCells>
  <phoneticPr fontId="0" type="noConversion"/>
  <pageMargins left="0.35433070866141736" right="0.35433070866141736" top="0.78740157480314965" bottom="0.78740157480314965" header="0.51181102362204722" footer="0.51181102362204722"/>
  <pageSetup paperSize="9" scale="84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2022-10-21T02:58:21Z</cp:lastPrinted>
  <dcterms:created xsi:type="dcterms:W3CDTF">2003-08-27T16:40:13Z</dcterms:created>
  <dcterms:modified xsi:type="dcterms:W3CDTF">2022-10-21T02:58:25Z</dcterms:modified>
</cp:coreProperties>
</file>